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3040" windowHeight="10704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  <sheet name="List6" sheetId="6" r:id="rId6"/>
    <sheet name="List7" sheetId="7" r:id="rId7"/>
    <sheet name="List8" sheetId="8" r:id="rId8"/>
    <sheet name="List9" sheetId="9" r:id="rId9"/>
    <sheet name="List10" sheetId="10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10"/>
  <c r="C37"/>
  <c r="B37"/>
  <c r="D36"/>
  <c r="C36"/>
  <c r="B36"/>
  <c r="D35"/>
  <c r="C35"/>
  <c r="B35"/>
  <c r="D34"/>
  <c r="C34"/>
  <c r="B34"/>
  <c r="D29"/>
  <c r="C29"/>
  <c r="B29"/>
  <c r="D28"/>
  <c r="C28"/>
  <c r="B28"/>
  <c r="D27"/>
  <c r="C27"/>
  <c r="B27"/>
  <c r="D26"/>
  <c r="C26"/>
  <c r="B26"/>
  <c r="D24"/>
  <c r="D20"/>
  <c r="C20"/>
  <c r="B20"/>
  <c r="D19"/>
  <c r="C19"/>
  <c r="B19"/>
  <c r="D18"/>
  <c r="C18"/>
  <c r="B18"/>
  <c r="D17"/>
  <c r="C17"/>
  <c r="B17"/>
  <c r="D15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N8"/>
  <c r="D32" s="1"/>
  <c r="I8"/>
  <c r="D8"/>
  <c r="B6"/>
  <c r="B4"/>
  <c r="B3"/>
  <c r="D45" i="9" l="1"/>
  <c r="C45"/>
  <c r="B45"/>
  <c r="D44"/>
  <c r="C44"/>
  <c r="B44"/>
  <c r="D43"/>
  <c r="C43"/>
  <c r="B43"/>
  <c r="D42"/>
  <c r="C42"/>
  <c r="B42"/>
  <c r="D41"/>
  <c r="C41"/>
  <c r="B41"/>
  <c r="D40"/>
  <c r="C40"/>
  <c r="B40"/>
  <c r="D35"/>
  <c r="C35"/>
  <c r="B35"/>
  <c r="D34"/>
  <c r="C34"/>
  <c r="B34"/>
  <c r="D33"/>
  <c r="C33"/>
  <c r="B33"/>
  <c r="D32"/>
  <c r="C32"/>
  <c r="B32"/>
  <c r="D31"/>
  <c r="C31"/>
  <c r="B31"/>
  <c r="D30"/>
  <c r="C30"/>
  <c r="B30"/>
  <c r="D24"/>
  <c r="C24"/>
  <c r="B24"/>
  <c r="D23"/>
  <c r="C23"/>
  <c r="B23"/>
  <c r="D22"/>
  <c r="C22"/>
  <c r="B22"/>
  <c r="D21"/>
  <c r="C21"/>
  <c r="B21"/>
  <c r="D20"/>
  <c r="C20"/>
  <c r="B20"/>
  <c r="D19"/>
  <c r="C19"/>
  <c r="B19"/>
  <c r="D17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N8"/>
  <c r="D38" s="1"/>
  <c r="I8"/>
  <c r="D28" s="1"/>
  <c r="D8"/>
  <c r="B6"/>
  <c r="B4"/>
  <c r="B3"/>
  <c r="D44" i="8" l="1"/>
  <c r="C44"/>
  <c r="B44"/>
  <c r="D43"/>
  <c r="C43"/>
  <c r="B43"/>
  <c r="D42"/>
  <c r="C42"/>
  <c r="B42"/>
  <c r="D41"/>
  <c r="C41"/>
  <c r="B41"/>
  <c r="D39"/>
  <c r="D36"/>
  <c r="C36"/>
  <c r="B36"/>
  <c r="D35"/>
  <c r="C35"/>
  <c r="B35"/>
  <c r="D34"/>
  <c r="C34"/>
  <c r="B34"/>
  <c r="D33"/>
  <c r="C33"/>
  <c r="B33"/>
  <c r="D31"/>
  <c r="D29"/>
  <c r="C29"/>
  <c r="B29"/>
  <c r="D28"/>
  <c r="C28"/>
  <c r="B28"/>
  <c r="D27"/>
  <c r="C27"/>
  <c r="B27"/>
  <c r="D26"/>
  <c r="C26"/>
  <c r="B26"/>
  <c r="D21"/>
  <c r="C21"/>
  <c r="B21"/>
  <c r="D20"/>
  <c r="C20"/>
  <c r="B20"/>
  <c r="D19"/>
  <c r="C19"/>
  <c r="B19"/>
  <c r="D18"/>
  <c r="C18"/>
  <c r="B18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S8"/>
  <c r="N8"/>
  <c r="I8"/>
  <c r="D24" s="1"/>
  <c r="D8"/>
  <c r="D16" s="1"/>
  <c r="B6"/>
  <c r="B4"/>
  <c r="B3"/>
  <c r="D41" i="7" l="1"/>
  <c r="C41"/>
  <c r="B41"/>
  <c r="D40"/>
  <c r="C40"/>
  <c r="B40"/>
  <c r="D39"/>
  <c r="C39"/>
  <c r="B39"/>
  <c r="D38"/>
  <c r="C38"/>
  <c r="B38"/>
  <c r="D37"/>
  <c r="C37"/>
  <c r="B37"/>
  <c r="D35"/>
  <c r="D32"/>
  <c r="C32"/>
  <c r="B32"/>
  <c r="D31"/>
  <c r="C31"/>
  <c r="B31"/>
  <c r="D30"/>
  <c r="C30"/>
  <c r="B30"/>
  <c r="D29"/>
  <c r="C29"/>
  <c r="B29"/>
  <c r="D28"/>
  <c r="C28"/>
  <c r="B28"/>
  <c r="D26"/>
  <c r="D22"/>
  <c r="C22"/>
  <c r="B22"/>
  <c r="D21"/>
  <c r="C21"/>
  <c r="B21"/>
  <c r="D20"/>
  <c r="C20"/>
  <c r="B20"/>
  <c r="D19"/>
  <c r="C19"/>
  <c r="B19"/>
  <c r="D18"/>
  <c r="C18"/>
  <c r="B18"/>
  <c r="D16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N8"/>
  <c r="I8"/>
  <c r="D8"/>
  <c r="B6"/>
  <c r="B4"/>
  <c r="B3"/>
  <c r="D36" i="6" l="1"/>
  <c r="C36"/>
  <c r="B36"/>
  <c r="D35"/>
  <c r="C35"/>
  <c r="B35"/>
  <c r="D30"/>
  <c r="C30"/>
  <c r="B30"/>
  <c r="D29"/>
  <c r="C29"/>
  <c r="B29"/>
  <c r="D27"/>
  <c r="D24"/>
  <c r="C24"/>
  <c r="B24"/>
  <c r="D23"/>
  <c r="C23"/>
  <c r="B23"/>
  <c r="D17"/>
  <c r="C17"/>
  <c r="B17"/>
  <c r="D16"/>
  <c r="C16"/>
  <c r="B16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S8"/>
  <c r="D33" s="1"/>
  <c r="N8"/>
  <c r="I8"/>
  <c r="D21" s="1"/>
  <c r="D8"/>
  <c r="D14" s="1"/>
  <c r="B6"/>
  <c r="B4"/>
  <c r="B3"/>
  <c r="D29" i="5" l="1"/>
  <c r="C29"/>
  <c r="B29"/>
  <c r="D28"/>
  <c r="C28"/>
  <c r="B28"/>
  <c r="D23"/>
  <c r="C23"/>
  <c r="B23"/>
  <c r="D22"/>
  <c r="C22"/>
  <c r="B22"/>
  <c r="D20"/>
  <c r="D16"/>
  <c r="C16"/>
  <c r="B16"/>
  <c r="D15"/>
  <c r="C15"/>
  <c r="B15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N8"/>
  <c r="D26" s="1"/>
  <c r="I8"/>
  <c r="D8"/>
  <c r="D13" s="1"/>
  <c r="B6"/>
  <c r="B4"/>
  <c r="B3"/>
  <c r="D51" i="4" l="1"/>
  <c r="C51"/>
  <c r="B51"/>
  <c r="D50"/>
  <c r="C50"/>
  <c r="B50"/>
  <c r="D49"/>
  <c r="C49"/>
  <c r="B49"/>
  <c r="D48"/>
  <c r="C48"/>
  <c r="B48"/>
  <c r="D47"/>
  <c r="C47"/>
  <c r="B47"/>
  <c r="D46"/>
  <c r="C46"/>
  <c r="B46"/>
  <c r="D45"/>
  <c r="C45"/>
  <c r="B45"/>
  <c r="D44"/>
  <c r="C44"/>
  <c r="B44"/>
  <c r="D40"/>
  <c r="C40"/>
  <c r="B40"/>
  <c r="D39"/>
  <c r="C39"/>
  <c r="B39"/>
  <c r="D38"/>
  <c r="C38"/>
  <c r="B38"/>
  <c r="D37"/>
  <c r="C37"/>
  <c r="B37"/>
  <c r="D36"/>
  <c r="C36"/>
  <c r="B36"/>
  <c r="D35"/>
  <c r="C35"/>
  <c r="B35"/>
  <c r="D34"/>
  <c r="C34"/>
  <c r="B34"/>
  <c r="D33"/>
  <c r="C33"/>
  <c r="B33"/>
  <c r="D28"/>
  <c r="C28"/>
  <c r="B28"/>
  <c r="D27"/>
  <c r="C27"/>
  <c r="B27"/>
  <c r="D26"/>
  <c r="C26"/>
  <c r="B26"/>
  <c r="D25"/>
  <c r="C25"/>
  <c r="B25"/>
  <c r="D24"/>
  <c r="C24"/>
  <c r="B24"/>
  <c r="D23"/>
  <c r="C23"/>
  <c r="B23"/>
  <c r="D22"/>
  <c r="C22"/>
  <c r="B22"/>
  <c r="D21"/>
  <c r="C21"/>
  <c r="B21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N8"/>
  <c r="D42" s="1"/>
  <c r="I8"/>
  <c r="D31" s="1"/>
  <c r="D8"/>
  <c r="D19" s="1"/>
  <c r="B6"/>
  <c r="B4"/>
  <c r="B3"/>
  <c r="D59" i="3" l="1"/>
  <c r="C59"/>
  <c r="B59"/>
  <c r="D58"/>
  <c r="C58"/>
  <c r="B58"/>
  <c r="D57"/>
  <c r="C57"/>
  <c r="B57"/>
  <c r="D56"/>
  <c r="C56"/>
  <c r="B56"/>
  <c r="D55"/>
  <c r="C55"/>
  <c r="B55"/>
  <c r="D54"/>
  <c r="C54"/>
  <c r="B54"/>
  <c r="D53"/>
  <c r="C53"/>
  <c r="B53"/>
  <c r="D52"/>
  <c r="C52"/>
  <c r="B52"/>
  <c r="D51"/>
  <c r="C51"/>
  <c r="B51"/>
  <c r="D50"/>
  <c r="C50"/>
  <c r="B50"/>
  <c r="D49"/>
  <c r="C49"/>
  <c r="B49"/>
  <c r="D48"/>
  <c r="C48"/>
  <c r="B48"/>
  <c r="D47"/>
  <c r="C47"/>
  <c r="B47"/>
  <c r="D46"/>
  <c r="C46"/>
  <c r="B46"/>
  <c r="D44"/>
  <c r="D40"/>
  <c r="C40"/>
  <c r="B40"/>
  <c r="D39"/>
  <c r="C39"/>
  <c r="B39"/>
  <c r="D38"/>
  <c r="C38"/>
  <c r="B38"/>
  <c r="D37"/>
  <c r="C37"/>
  <c r="B37"/>
  <c r="D36"/>
  <c r="C36"/>
  <c r="B36"/>
  <c r="D35"/>
  <c r="C35"/>
  <c r="B35"/>
  <c r="D34"/>
  <c r="C34"/>
  <c r="B34"/>
  <c r="D33"/>
  <c r="C33"/>
  <c r="B33"/>
  <c r="D32"/>
  <c r="C32"/>
  <c r="B32"/>
  <c r="D31"/>
  <c r="C31"/>
  <c r="B31"/>
  <c r="D30"/>
  <c r="C30"/>
  <c r="B30"/>
  <c r="D29"/>
  <c r="C29"/>
  <c r="B29"/>
  <c r="D28"/>
  <c r="C28"/>
  <c r="B28"/>
  <c r="D27"/>
  <c r="C27"/>
  <c r="B27"/>
  <c r="N23"/>
  <c r="M23"/>
  <c r="L23"/>
  <c r="K23"/>
  <c r="J23"/>
  <c r="I23"/>
  <c r="H23"/>
  <c r="G23"/>
  <c r="F23"/>
  <c r="E23"/>
  <c r="D23"/>
  <c r="C23"/>
  <c r="B23"/>
  <c r="N22"/>
  <c r="M22"/>
  <c r="L22"/>
  <c r="K22"/>
  <c r="J22"/>
  <c r="I22"/>
  <c r="H22"/>
  <c r="G22"/>
  <c r="F22"/>
  <c r="E22"/>
  <c r="D22"/>
  <c r="C22"/>
  <c r="B22"/>
  <c r="N21"/>
  <c r="M21"/>
  <c r="L21"/>
  <c r="K21"/>
  <c r="J21"/>
  <c r="I21"/>
  <c r="H21"/>
  <c r="G21"/>
  <c r="F21"/>
  <c r="E21"/>
  <c r="D21"/>
  <c r="C21"/>
  <c r="B21"/>
  <c r="N20"/>
  <c r="M20"/>
  <c r="L20"/>
  <c r="K20"/>
  <c r="J20"/>
  <c r="I20"/>
  <c r="H20"/>
  <c r="G20"/>
  <c r="F20"/>
  <c r="E20"/>
  <c r="D20"/>
  <c r="C20"/>
  <c r="B20"/>
  <c r="N19"/>
  <c r="M19"/>
  <c r="L19"/>
  <c r="K19"/>
  <c r="J19"/>
  <c r="I19"/>
  <c r="H19"/>
  <c r="G19"/>
  <c r="F19"/>
  <c r="E19"/>
  <c r="D19"/>
  <c r="C19"/>
  <c r="B19"/>
  <c r="N18"/>
  <c r="M18"/>
  <c r="L18"/>
  <c r="K18"/>
  <c r="J18"/>
  <c r="I18"/>
  <c r="H18"/>
  <c r="G18"/>
  <c r="F18"/>
  <c r="E18"/>
  <c r="D18"/>
  <c r="C18"/>
  <c r="B18"/>
  <c r="N17"/>
  <c r="M17"/>
  <c r="L17"/>
  <c r="K17"/>
  <c r="J17"/>
  <c r="I17"/>
  <c r="H17"/>
  <c r="G17"/>
  <c r="F17"/>
  <c r="E17"/>
  <c r="D17"/>
  <c r="C17"/>
  <c r="B17"/>
  <c r="N16"/>
  <c r="M16"/>
  <c r="L16"/>
  <c r="K16"/>
  <c r="J16"/>
  <c r="I16"/>
  <c r="H16"/>
  <c r="G16"/>
  <c r="F16"/>
  <c r="E16"/>
  <c r="D16"/>
  <c r="C16"/>
  <c r="B16"/>
  <c r="N15"/>
  <c r="M15"/>
  <c r="L15"/>
  <c r="K15"/>
  <c r="J15"/>
  <c r="I15"/>
  <c r="H15"/>
  <c r="G15"/>
  <c r="F15"/>
  <c r="E15"/>
  <c r="D15"/>
  <c r="C15"/>
  <c r="B15"/>
  <c r="N14"/>
  <c r="M14"/>
  <c r="L14"/>
  <c r="K14"/>
  <c r="J14"/>
  <c r="I14"/>
  <c r="H14"/>
  <c r="G14"/>
  <c r="F14"/>
  <c r="E14"/>
  <c r="D14"/>
  <c r="C14"/>
  <c r="B14"/>
  <c r="N13"/>
  <c r="M13"/>
  <c r="L13"/>
  <c r="K13"/>
  <c r="J13"/>
  <c r="I13"/>
  <c r="H13"/>
  <c r="G13"/>
  <c r="F13"/>
  <c r="E13"/>
  <c r="D13"/>
  <c r="C13"/>
  <c r="B13"/>
  <c r="N12"/>
  <c r="M12"/>
  <c r="L12"/>
  <c r="K12"/>
  <c r="J12"/>
  <c r="I12"/>
  <c r="H12"/>
  <c r="G12"/>
  <c r="F12"/>
  <c r="E12"/>
  <c r="D12"/>
  <c r="C12"/>
  <c r="B12"/>
  <c r="N11"/>
  <c r="M11"/>
  <c r="L11"/>
  <c r="K11"/>
  <c r="J11"/>
  <c r="I11"/>
  <c r="H11"/>
  <c r="G11"/>
  <c r="F11"/>
  <c r="E11"/>
  <c r="D11"/>
  <c r="C11"/>
  <c r="B11"/>
  <c r="N10"/>
  <c r="M10"/>
  <c r="L10"/>
  <c r="K10"/>
  <c r="J10"/>
  <c r="I10"/>
  <c r="H10"/>
  <c r="G10"/>
  <c r="F10"/>
  <c r="E10"/>
  <c r="D10"/>
  <c r="C10"/>
  <c r="B10"/>
  <c r="I8"/>
  <c r="D8"/>
  <c r="D25" s="1"/>
  <c r="B6"/>
  <c r="B4"/>
  <c r="B3"/>
  <c r="H13" i="2" l="1"/>
  <c r="G13"/>
  <c r="F13"/>
  <c r="E13"/>
  <c r="D13"/>
  <c r="C13"/>
  <c r="B13"/>
  <c r="H12"/>
  <c r="G12"/>
  <c r="F12"/>
  <c r="E12"/>
  <c r="D12"/>
  <c r="C12"/>
  <c r="B12"/>
  <c r="H11"/>
  <c r="G11"/>
  <c r="F11"/>
  <c r="E11"/>
  <c r="D11"/>
  <c r="C11"/>
  <c r="B11"/>
  <c r="H10"/>
  <c r="G10"/>
  <c r="F10"/>
  <c r="E10"/>
  <c r="D10"/>
  <c r="C10"/>
  <c r="B10"/>
  <c r="B6"/>
  <c r="B4"/>
  <c r="B3"/>
</calcChain>
</file>

<file path=xl/sharedStrings.xml><?xml version="1.0" encoding="utf-8"?>
<sst xmlns="http://schemas.openxmlformats.org/spreadsheetml/2006/main" count="330" uniqueCount="41">
  <si>
    <t>VÝSLEDKOVÁ LISTINA</t>
  </si>
  <si>
    <t xml:space="preserve">Oblastní přebor </t>
  </si>
  <si>
    <t>Tábor 27.4.2024</t>
  </si>
  <si>
    <t>Kategorie: Naděje nejmladší C - 2017 a ml.</t>
  </si>
  <si>
    <t>Pořadí</t>
  </si>
  <si>
    <t>Jméno</t>
  </si>
  <si>
    <t>Oddíl</t>
  </si>
  <si>
    <t>D</t>
  </si>
  <si>
    <t>A</t>
  </si>
  <si>
    <t>E</t>
  </si>
  <si>
    <t>Srážka</t>
  </si>
  <si>
    <t>Celkem</t>
  </si>
  <si>
    <t>Komárková Ella - 2017</t>
  </si>
  <si>
    <t>RG Proactive Milevsko</t>
  </si>
  <si>
    <t>Andělová Izabela - 2017</t>
  </si>
  <si>
    <t>Hluší Nela - 2017</t>
  </si>
  <si>
    <t>Pavlíková Lucie - 2017</t>
  </si>
  <si>
    <t>SK MG Máj České Budějovice</t>
  </si>
  <si>
    <t>Kadlecová Ema - 2017</t>
  </si>
  <si>
    <t>TJ Jiskra Humpolec</t>
  </si>
  <si>
    <t>Heršálková Adéla - 2017</t>
  </si>
  <si>
    <t>Akademie moderní gymnastiky KP</t>
  </si>
  <si>
    <t xml:space="preserve"> Nováková Natálie - 2018</t>
  </si>
  <si>
    <t>TJ Sokol Bernartice</t>
  </si>
  <si>
    <t>Pospíšilová Ema - 2017</t>
  </si>
  <si>
    <t>Grossmannová Ema Jasmin - 2017</t>
  </si>
  <si>
    <t>Kaplanová Magdaléna - 2017</t>
  </si>
  <si>
    <t>GSK Tábor</t>
  </si>
  <si>
    <t>Ketnerová Eliška - 2017</t>
  </si>
  <si>
    <t>Pipková Sára - 2018</t>
  </si>
  <si>
    <t>Tupý Isabella Tina - 2017</t>
  </si>
  <si>
    <t>Bastlová Emílie - 2017</t>
  </si>
  <si>
    <t>Dujmovič Agáta - 2018</t>
  </si>
  <si>
    <t>Václavíčková Tereza - 2017</t>
  </si>
  <si>
    <t>Šedivá Klaudie - 2018</t>
  </si>
  <si>
    <t>Podlahová Ela - 2017</t>
  </si>
  <si>
    <t>Červenková Adéla - 2018</t>
  </si>
  <si>
    <t xml:space="preserve"> Moroz Varvara - 2017</t>
  </si>
  <si>
    <t>Jandová Miriam - 2017</t>
  </si>
  <si>
    <t>Koutníková Mia - 2018</t>
  </si>
  <si>
    <t>CELKEM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</si>
</sst>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7.8"/>
      <color theme="1"/>
      <name val="Calibri"/>
      <family val="2"/>
      <charset val="238"/>
      <scheme val="minor"/>
    </font>
    <font>
      <b/>
      <sz val="7.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1">
    <xf numFmtId="0" fontId="0" fillId="0" borderId="0" xfId="0"/>
    <xf numFmtId="0" fontId="0" fillId="0" borderId="0" xfId="0"/>
    <xf numFmtId="0" fontId="1" fillId="0" borderId="0" xfId="0" applyFont="1"/>
    <xf numFmtId="0" fontId="1" fillId="0" borderId="6" xfId="0" applyFont="1" applyBorder="1"/>
    <xf numFmtId="0" fontId="1" fillId="0" borderId="7" xfId="0" applyFont="1" applyBorder="1"/>
    <xf numFmtId="0" fontId="0" fillId="0" borderId="6" xfId="0" applyBorder="1"/>
    <xf numFmtId="0" fontId="0" fillId="0" borderId="7" xfId="0" applyBorder="1"/>
    <xf numFmtId="0" fontId="0" fillId="0" borderId="12" xfId="0" applyFont="1" applyBorder="1"/>
    <xf numFmtId="0" fontId="0" fillId="0" borderId="13" xfId="0" applyFont="1" applyBorder="1"/>
    <xf numFmtId="0" fontId="0" fillId="0" borderId="14" xfId="0" applyFont="1" applyBorder="1"/>
    <xf numFmtId="0" fontId="0" fillId="0" borderId="15" xfId="0" applyBorder="1"/>
    <xf numFmtId="0" fontId="0" fillId="0" borderId="11" xfId="0" applyBorder="1"/>
    <xf numFmtId="0" fontId="0" fillId="0" borderId="12" xfId="0" applyFont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2" fontId="0" fillId="0" borderId="3" xfId="0" applyNumberFormat="1" applyBorder="1"/>
    <xf numFmtId="2" fontId="0" fillId="0" borderId="4" xfId="0" applyNumberFormat="1" applyBorder="1"/>
    <xf numFmtId="2" fontId="0" fillId="0" borderId="5" xfId="0" applyNumberFormat="1" applyBorder="1"/>
    <xf numFmtId="2" fontId="0" fillId="0" borderId="1" xfId="0" applyNumberFormat="1" applyBorder="1"/>
    <xf numFmtId="2" fontId="0" fillId="0" borderId="6" xfId="0" applyNumberFormat="1" applyBorder="1"/>
    <xf numFmtId="2" fontId="0" fillId="0" borderId="2" xfId="0" applyNumberFormat="1" applyBorder="1"/>
    <xf numFmtId="2" fontId="0" fillId="0" borderId="7" xfId="0" applyNumberFormat="1" applyBorder="1"/>
    <xf numFmtId="0" fontId="0" fillId="0" borderId="8" xfId="0" applyBorder="1"/>
    <xf numFmtId="0" fontId="0" fillId="0" borderId="18" xfId="0" applyBorder="1"/>
    <xf numFmtId="0" fontId="0" fillId="0" borderId="8" xfId="0" applyFont="1" applyBorder="1" applyAlignment="1">
      <alignment horizontal="center"/>
    </xf>
    <xf numFmtId="0" fontId="1" fillId="0" borderId="19" xfId="0" applyFont="1" applyBorder="1"/>
    <xf numFmtId="0" fontId="0" fillId="0" borderId="20" xfId="0" applyFont="1" applyBorder="1"/>
    <xf numFmtId="2" fontId="0" fillId="0" borderId="21" xfId="0" applyNumberFormat="1" applyBorder="1"/>
    <xf numFmtId="2" fontId="0" fillId="0" borderId="20" xfId="0" applyNumberFormat="1" applyBorder="1"/>
    <xf numFmtId="2" fontId="0" fillId="0" borderId="14" xfId="0" applyNumberFormat="1" applyBorder="1"/>
    <xf numFmtId="0" fontId="7" fillId="0" borderId="5" xfId="0" applyFont="1" applyBorder="1"/>
    <xf numFmtId="0" fontId="7" fillId="0" borderId="6" xfId="0" applyFont="1" applyBorder="1"/>
    <xf numFmtId="0" fontId="7" fillId="0" borderId="7" xfId="0" applyFont="1" applyBorder="1"/>
    <xf numFmtId="0" fontId="1" fillId="0" borderId="8" xfId="0" applyFont="1" applyBorder="1"/>
    <xf numFmtId="2" fontId="1" fillId="0" borderId="15" xfId="0" applyNumberFormat="1" applyFont="1" applyBorder="1"/>
    <xf numFmtId="2" fontId="1" fillId="0" borderId="16" xfId="0" applyNumberFormat="1" applyFont="1" applyBorder="1"/>
    <xf numFmtId="2" fontId="1" fillId="0" borderId="17" xfId="0" applyNumberFormat="1" applyFont="1" applyBorder="1"/>
    <xf numFmtId="0" fontId="8" fillId="0" borderId="5" xfId="0" applyFont="1" applyBorder="1"/>
    <xf numFmtId="0" fontId="8" fillId="0" borderId="6" xfId="0" applyFont="1" applyBorder="1"/>
    <xf numFmtId="0" fontId="8" fillId="0" borderId="7" xfId="0" applyFont="1" applyBorder="1"/>
    <xf numFmtId="0" fontId="0" fillId="0" borderId="26" xfId="0" applyBorder="1"/>
    <xf numFmtId="0" fontId="1" fillId="0" borderId="11" xfId="0" applyFont="1" applyBorder="1"/>
    <xf numFmtId="0" fontId="0" fillId="0" borderId="27" xfId="0" applyFont="1" applyBorder="1"/>
    <xf numFmtId="0" fontId="0" fillId="0" borderId="1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2" xfId="0" applyBorder="1"/>
    <xf numFmtId="0" fontId="1" fillId="0" borderId="33" xfId="0" applyFont="1" applyBorder="1"/>
    <xf numFmtId="0" fontId="0" fillId="0" borderId="25" xfId="0" applyBorder="1"/>
    <xf numFmtId="2" fontId="0" fillId="0" borderId="34" xfId="0" applyNumberFormat="1" applyBorder="1"/>
    <xf numFmtId="2" fontId="0" fillId="0" borderId="35" xfId="0" applyNumberFormat="1" applyBorder="1"/>
    <xf numFmtId="2" fontId="0" fillId="0" borderId="36" xfId="0" applyNumberFormat="1" applyBorder="1"/>
    <xf numFmtId="2" fontId="1" fillId="0" borderId="5" xfId="0" applyNumberFormat="1" applyFont="1" applyBorder="1"/>
    <xf numFmtId="2" fontId="0" fillId="0" borderId="37" xfId="0" applyNumberFormat="1" applyBorder="1"/>
    <xf numFmtId="2" fontId="0" fillId="0" borderId="38" xfId="0" applyNumberFormat="1" applyBorder="1"/>
    <xf numFmtId="2" fontId="0" fillId="0" borderId="39" xfId="0" applyNumberFormat="1" applyBorder="1"/>
    <xf numFmtId="2" fontId="0" fillId="0" borderId="40" xfId="0" applyNumberFormat="1" applyBorder="1"/>
    <xf numFmtId="2" fontId="0" fillId="0" borderId="41" xfId="0" applyNumberFormat="1" applyBorder="1"/>
    <xf numFmtId="2" fontId="1" fillId="0" borderId="6" xfId="0" applyNumberFormat="1" applyFont="1" applyBorder="1"/>
    <xf numFmtId="0" fontId="8" fillId="0" borderId="12" xfId="0" applyFont="1" applyBorder="1"/>
    <xf numFmtId="2" fontId="0" fillId="0" borderId="42" xfId="0" applyNumberFormat="1" applyBorder="1"/>
    <xf numFmtId="2" fontId="0" fillId="0" borderId="43" xfId="0" applyNumberFormat="1" applyBorder="1"/>
    <xf numFmtId="2" fontId="0" fillId="0" borderId="44" xfId="0" applyNumberFormat="1" applyBorder="1"/>
    <xf numFmtId="2" fontId="0" fillId="0" borderId="45" xfId="0" applyNumberFormat="1" applyBorder="1"/>
    <xf numFmtId="2" fontId="0" fillId="0" borderId="46" xfId="0" applyNumberFormat="1" applyBorder="1"/>
    <xf numFmtId="2" fontId="1" fillId="0" borderId="7" xfId="0" applyNumberFormat="1" applyFont="1" applyBorder="1"/>
    <xf numFmtId="0" fontId="1" fillId="0" borderId="0" xfId="0" applyFont="1" applyBorder="1"/>
    <xf numFmtId="0" fontId="0" fillId="0" borderId="0" xfId="0" applyBorder="1"/>
    <xf numFmtId="2" fontId="0" fillId="0" borderId="0" xfId="0" applyNumberFormat="1" applyBorder="1"/>
    <xf numFmtId="0" fontId="0" fillId="0" borderId="19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1" fillId="0" borderId="48" xfId="0" applyFont="1" applyFill="1" applyBorder="1"/>
    <xf numFmtId="0" fontId="0" fillId="0" borderId="33" xfId="0" applyBorder="1"/>
    <xf numFmtId="0" fontId="8" fillId="0" borderId="49" xfId="0" applyFont="1" applyBorder="1"/>
    <xf numFmtId="2" fontId="1" fillId="0" borderId="50" xfId="0" applyNumberFormat="1" applyFont="1" applyBorder="1" applyAlignment="1"/>
    <xf numFmtId="2" fontId="0" fillId="0" borderId="51" xfId="0" applyNumberFormat="1" applyBorder="1" applyAlignment="1"/>
    <xf numFmtId="0" fontId="1" fillId="0" borderId="22" xfId="0" applyFont="1" applyFill="1" applyBorder="1"/>
    <xf numFmtId="0" fontId="8" fillId="0" borderId="39" xfId="0" applyFont="1" applyBorder="1"/>
    <xf numFmtId="2" fontId="1" fillId="0" borderId="40" xfId="0" applyNumberFormat="1" applyFont="1" applyBorder="1" applyAlignment="1"/>
    <xf numFmtId="2" fontId="0" fillId="0" borderId="38" xfId="0" applyNumberFormat="1" applyBorder="1" applyAlignment="1"/>
    <xf numFmtId="0" fontId="1" fillId="0" borderId="24" xfId="0" applyFont="1" applyFill="1" applyBorder="1"/>
    <xf numFmtId="0" fontId="8" fillId="0" borderId="44" xfId="0" applyFont="1" applyBorder="1"/>
    <xf numFmtId="2" fontId="1" fillId="0" borderId="45" xfId="0" applyNumberFormat="1" applyFont="1" applyBorder="1" applyAlignment="1"/>
    <xf numFmtId="2" fontId="0" fillId="0" borderId="43" xfId="0" applyNumberFormat="1" applyBorder="1" applyAlignment="1"/>
    <xf numFmtId="0" fontId="10" fillId="0" borderId="11" xfId="0" applyFont="1" applyBorder="1"/>
    <xf numFmtId="0" fontId="9" fillId="0" borderId="13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12" xfId="0" applyFont="1" applyBorder="1"/>
    <xf numFmtId="2" fontId="0" fillId="0" borderId="15" xfId="0" applyNumberFormat="1" applyBorder="1"/>
    <xf numFmtId="2" fontId="0" fillId="0" borderId="16" xfId="0" applyNumberFormat="1" applyBorder="1"/>
    <xf numFmtId="2" fontId="0" fillId="0" borderId="52" xfId="0" applyNumberFormat="1" applyBorder="1"/>
    <xf numFmtId="2" fontId="0" fillId="0" borderId="13" xfId="0" applyNumberFormat="1" applyBorder="1"/>
    <xf numFmtId="2" fontId="0" fillId="0" borderId="17" xfId="0" applyNumberFormat="1" applyBorder="1"/>
    <xf numFmtId="2" fontId="0" fillId="0" borderId="8" xfId="0" applyNumberFormat="1" applyBorder="1"/>
    <xf numFmtId="2" fontId="0" fillId="0" borderId="50" xfId="0" applyNumberFormat="1" applyBorder="1" applyAlignment="1"/>
    <xf numFmtId="2" fontId="0" fillId="0" borderId="40" xfId="0" applyNumberFormat="1" applyBorder="1" applyAlignment="1"/>
    <xf numFmtId="2" fontId="0" fillId="0" borderId="45" xfId="0" applyNumberFormat="1" applyBorder="1" applyAlignment="1"/>
    <xf numFmtId="0" fontId="11" fillId="0" borderId="26" xfId="0" applyFont="1" applyBorder="1"/>
    <xf numFmtId="0" fontId="11" fillId="0" borderId="11" xfId="0" applyFont="1" applyBorder="1"/>
    <xf numFmtId="0" fontId="12" fillId="0" borderId="11" xfId="0" applyFont="1" applyBorder="1"/>
    <xf numFmtId="0" fontId="11" fillId="0" borderId="27" xfId="0" applyFont="1" applyBorder="1"/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12" xfId="0" applyFont="1" applyBorder="1"/>
    <xf numFmtId="2" fontId="5" fillId="0" borderId="3" xfId="0" applyNumberFormat="1" applyFont="1" applyBorder="1"/>
    <xf numFmtId="2" fontId="5" fillId="0" borderId="21" xfId="0" applyNumberFormat="1" applyFont="1" applyBorder="1"/>
    <xf numFmtId="2" fontId="5" fillId="0" borderId="4" xfId="0" applyNumberFormat="1" applyFont="1" applyBorder="1"/>
    <xf numFmtId="2" fontId="5" fillId="0" borderId="5" xfId="0" applyNumberFormat="1" applyFont="1" applyBorder="1"/>
    <xf numFmtId="2" fontId="5" fillId="0" borderId="34" xfId="0" applyNumberFormat="1" applyFont="1" applyBorder="1"/>
    <xf numFmtId="2" fontId="5" fillId="0" borderId="35" xfId="0" applyNumberFormat="1" applyFont="1" applyBorder="1"/>
    <xf numFmtId="2" fontId="5" fillId="0" borderId="36" xfId="0" applyNumberFormat="1" applyFont="1" applyBorder="1"/>
    <xf numFmtId="2" fontId="5" fillId="0" borderId="15" xfId="0" applyNumberFormat="1" applyFont="1" applyBorder="1"/>
    <xf numFmtId="2" fontId="13" fillId="0" borderId="5" xfId="0" applyNumberFormat="1" applyFont="1" applyBorder="1"/>
    <xf numFmtId="0" fontId="5" fillId="0" borderId="8" xfId="0" applyFont="1" applyBorder="1"/>
    <xf numFmtId="2" fontId="5" fillId="0" borderId="2" xfId="0" applyNumberFormat="1" applyFont="1" applyBorder="1"/>
    <xf numFmtId="2" fontId="5" fillId="0" borderId="20" xfId="0" applyNumberFormat="1" applyFont="1" applyBorder="1"/>
    <xf numFmtId="2" fontId="5" fillId="0" borderId="14" xfId="0" applyNumberFormat="1" applyFont="1" applyBorder="1"/>
    <xf numFmtId="2" fontId="5" fillId="0" borderId="7" xfId="0" applyNumberFormat="1" applyFont="1" applyBorder="1"/>
    <xf numFmtId="2" fontId="5" fillId="0" borderId="44" xfId="0" applyNumberFormat="1" applyFont="1" applyBorder="1"/>
    <xf numFmtId="2" fontId="5" fillId="0" borderId="45" xfId="0" applyNumberFormat="1" applyFont="1" applyBorder="1"/>
    <xf numFmtId="2" fontId="5" fillId="0" borderId="52" xfId="0" applyNumberFormat="1" applyFont="1" applyBorder="1"/>
    <xf numFmtId="2" fontId="5" fillId="0" borderId="13" xfId="0" applyNumberFormat="1" applyFont="1" applyBorder="1"/>
    <xf numFmtId="2" fontId="5" fillId="0" borderId="43" xfId="0" applyNumberFormat="1" applyFont="1" applyBorder="1"/>
    <xf numFmtId="2" fontId="5" fillId="0" borderId="17" xfId="0" applyNumberFormat="1" applyFont="1" applyBorder="1"/>
    <xf numFmtId="2" fontId="5" fillId="0" borderId="8" xfId="0" applyNumberFormat="1" applyFont="1" applyBorder="1"/>
    <xf numFmtId="2" fontId="13" fillId="0" borderId="7" xfId="0" applyNumberFormat="1" applyFont="1" applyBorder="1"/>
    <xf numFmtId="2" fontId="0" fillId="0" borderId="26" xfId="0" applyNumberFormat="1" applyBorder="1" applyAlignment="1"/>
    <xf numFmtId="2" fontId="0" fillId="0" borderId="18" xfId="0" applyNumberFormat="1" applyBorder="1" applyAlignment="1"/>
    <xf numFmtId="0" fontId="6" fillId="0" borderId="27" xfId="0" applyFont="1" applyBorder="1"/>
    <xf numFmtId="0" fontId="0" fillId="0" borderId="19" xfId="0" applyBorder="1" applyAlignment="1"/>
    <xf numFmtId="0" fontId="0" fillId="0" borderId="47" xfId="0" applyBorder="1" applyAlignment="1"/>
    <xf numFmtId="2" fontId="0" fillId="0" borderId="48" xfId="0" applyNumberFormat="1" applyBorder="1" applyAlignment="1"/>
    <xf numFmtId="2" fontId="0" fillId="0" borderId="24" xfId="0" applyNumberFormat="1" applyBorder="1" applyAlignment="1"/>
    <xf numFmtId="0" fontId="0" fillId="0" borderId="27" xfId="0" applyBorder="1" applyAlignment="1"/>
    <xf numFmtId="0" fontId="0" fillId="0" borderId="49" xfId="0" applyBorder="1"/>
    <xf numFmtId="0" fontId="0" fillId="0" borderId="44" xfId="0" applyBorder="1"/>
    <xf numFmtId="0" fontId="5" fillId="0" borderId="25" xfId="0" applyFont="1" applyBorder="1"/>
    <xf numFmtId="2" fontId="5" fillId="0" borderId="1" xfId="0" applyNumberFormat="1" applyFont="1" applyBorder="1"/>
    <xf numFmtId="2" fontId="5" fillId="0" borderId="6" xfId="0" applyNumberFormat="1" applyFont="1" applyBorder="1"/>
    <xf numFmtId="2" fontId="5" fillId="0" borderId="39" xfId="0" applyNumberFormat="1" applyFont="1" applyBorder="1"/>
    <xf numFmtId="2" fontId="5" fillId="0" borderId="40" xfId="0" applyNumberFormat="1" applyFont="1" applyBorder="1"/>
    <xf numFmtId="2" fontId="5" fillId="0" borderId="38" xfId="0" applyNumberFormat="1" applyFont="1" applyBorder="1"/>
    <xf numFmtId="2" fontId="5" fillId="0" borderId="16" xfId="0" applyNumberFormat="1" applyFont="1" applyBorder="1"/>
    <xf numFmtId="2" fontId="13" fillId="0" borderId="6" xfId="0" applyNumberFormat="1" applyFont="1" applyBorder="1"/>
    <xf numFmtId="2" fontId="0" fillId="0" borderId="11" xfId="0" applyNumberFormat="1" applyBorder="1" applyAlignment="1"/>
    <xf numFmtId="2" fontId="0" fillId="0" borderId="0" xfId="0" applyNumberFormat="1" applyBorder="1" applyAlignment="1"/>
    <xf numFmtId="0" fontId="0" fillId="0" borderId="0" xfId="0" applyBorder="1" applyAlignment="1"/>
    <xf numFmtId="2" fontId="0" fillId="0" borderId="33" xfId="0" applyNumberFormat="1" applyBorder="1" applyAlignment="1"/>
    <xf numFmtId="2" fontId="0" fillId="0" borderId="6" xfId="0" applyNumberFormat="1" applyBorder="1" applyAlignment="1"/>
    <xf numFmtId="2" fontId="0" fillId="0" borderId="7" xfId="0" applyNumberFormat="1" applyBorder="1" applyAlignment="1"/>
    <xf numFmtId="0" fontId="0" fillId="0" borderId="33" xfId="0" applyBorder="1" applyAlignment="1"/>
    <xf numFmtId="0" fontId="8" fillId="0" borderId="49" xfId="0" applyFont="1" applyBorder="1" applyAlignment="1"/>
    <xf numFmtId="0" fontId="0" fillId="0" borderId="6" xfId="0" applyBorder="1" applyAlignment="1"/>
    <xf numFmtId="0" fontId="8" fillId="0" borderId="39" xfId="0" applyFont="1" applyBorder="1" applyAlignment="1"/>
    <xf numFmtId="0" fontId="0" fillId="0" borderId="7" xfId="0" applyBorder="1" applyAlignment="1"/>
    <xf numFmtId="0" fontId="8" fillId="0" borderId="44" xfId="0" applyFont="1" applyBorder="1" applyAlignment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7" xfId="0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10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OP%20VP%202024\Nad&#283;je%20nejml.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OP%20VP%202024\Nad&#283;je%20nejml.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OP%20VP%202024\Nad&#283;je%20mlad&#353;&#237;%20B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OP%20VP%202024\Nad&#283;je%20ml.%20A%20-%20201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OP%20VP%202024\Nad&#283;je%20ml.A%20-%202013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OP%20VP%202024\Nad&#283;je%20star&#353;&#237;%20B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OP%20VP%202024\Nad&#283;je%20star&#353;&#237;%20A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OP%20VP%202024\Juniorky%20B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OP%20VP%202024\Seniorky%20B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B3" t="str">
            <v xml:space="preserve">Oblastní přebor </v>
          </cell>
        </row>
        <row r="4">
          <cell r="B4" t="str">
            <v>Tábor 27.4.2024</v>
          </cell>
        </row>
        <row r="6">
          <cell r="B6" t="str">
            <v>Kategorie: Naděje nejmladší B - 2016</v>
          </cell>
        </row>
        <row r="9">
          <cell r="C9" t="str">
            <v>SK MG Máj České Budějovice</v>
          </cell>
        </row>
        <row r="11">
          <cell r="C11" t="str">
            <v>SK MG Máj České Budějovice</v>
          </cell>
        </row>
        <row r="12">
          <cell r="C12" t="str">
            <v>Akademie moderní gymnastiky KP</v>
          </cell>
        </row>
        <row r="14">
          <cell r="C14" t="str">
            <v>SK MG Máj České Budějovice</v>
          </cell>
        </row>
      </sheetData>
      <sheetData sheetId="1">
        <row r="9">
          <cell r="B9" t="str">
            <v>Prokešová Sofie - 2016</v>
          </cell>
          <cell r="E9">
            <v>1.2</v>
          </cell>
          <cell r="J9">
            <v>3.7</v>
          </cell>
          <cell r="O9">
            <v>5.8999999999999995</v>
          </cell>
          <cell r="Q9">
            <v>10.8</v>
          </cell>
        </row>
        <row r="11">
          <cell r="B11" t="str">
            <v>Smetková Eliška - 2016</v>
          </cell>
          <cell r="E11">
            <v>1.7</v>
          </cell>
          <cell r="J11">
            <v>4.3999999999999995</v>
          </cell>
          <cell r="O11">
            <v>4.7500000000000009</v>
          </cell>
          <cell r="Q11">
            <v>10.850000000000001</v>
          </cell>
        </row>
        <row r="12">
          <cell r="B12" t="str">
            <v>Vondráková Tereza - 2016</v>
          </cell>
          <cell r="E12">
            <v>0.9</v>
          </cell>
          <cell r="J12">
            <v>2.8000000000000025</v>
          </cell>
          <cell r="O12">
            <v>4</v>
          </cell>
          <cell r="Q12">
            <v>7.7000000000000028</v>
          </cell>
        </row>
        <row r="14">
          <cell r="B14" t="str">
            <v>Humpálová Lara - 2016</v>
          </cell>
          <cell r="E14">
            <v>0.6</v>
          </cell>
          <cell r="J14">
            <v>3.6500000000000004</v>
          </cell>
          <cell r="O14">
            <v>4.6499999999999995</v>
          </cell>
          <cell r="Q14">
            <v>8.8999999999999986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B3" t="str">
            <v xml:space="preserve">Oblastní přebor </v>
          </cell>
        </row>
        <row r="4">
          <cell r="B4" t="str">
            <v>Tábor 27.4.2024</v>
          </cell>
        </row>
        <row r="6">
          <cell r="B6" t="str">
            <v>Kategorie: Naděje nejmladší A</v>
          </cell>
        </row>
        <row r="8">
          <cell r="D8" t="str">
            <v>BN</v>
          </cell>
          <cell r="E8" t="str">
            <v>Švihadlo</v>
          </cell>
        </row>
        <row r="9">
          <cell r="C9" t="str">
            <v>RG Proactive Milevsko</v>
          </cell>
        </row>
        <row r="10">
          <cell r="C10" t="str">
            <v>SK MG Máj České Budějovice</v>
          </cell>
        </row>
        <row r="11">
          <cell r="C11" t="str">
            <v>TJ Sokol Bernartice</v>
          </cell>
        </row>
        <row r="12">
          <cell r="C12" t="str">
            <v>RG Proactive Milevsko</v>
          </cell>
        </row>
        <row r="13">
          <cell r="C13" t="str">
            <v>Akademie moderní gymnastiky KP</v>
          </cell>
        </row>
        <row r="14">
          <cell r="C14" t="str">
            <v>SK MG Máj České Budějovice</v>
          </cell>
        </row>
        <row r="15">
          <cell r="C15" t="str">
            <v>SK MG Máj České Budějovice</v>
          </cell>
        </row>
        <row r="16">
          <cell r="C16" t="str">
            <v>Akademie moderní gymnastiky KP</v>
          </cell>
        </row>
        <row r="18">
          <cell r="C18" t="str">
            <v>TJ Jiskra Humpolec</v>
          </cell>
        </row>
        <row r="19">
          <cell r="C19" t="str">
            <v>SK MG Máj České Budějovice</v>
          </cell>
        </row>
        <row r="20">
          <cell r="C20" t="str">
            <v>TJ Sokol Bernartice</v>
          </cell>
        </row>
        <row r="21">
          <cell r="C21" t="str">
            <v>SK MG Máj České Budějovice</v>
          </cell>
        </row>
        <row r="23">
          <cell r="C23" t="str">
            <v>SK MG Máj České Budějovice</v>
          </cell>
        </row>
        <row r="24">
          <cell r="C24" t="str">
            <v>GSK Tábor</v>
          </cell>
        </row>
      </sheetData>
      <sheetData sheetId="1">
        <row r="9">
          <cell r="B9" t="str">
            <v>Čeřovská Ella - 2015</v>
          </cell>
          <cell r="E9">
            <v>2.4</v>
          </cell>
          <cell r="J9">
            <v>4.6999999999999993</v>
          </cell>
          <cell r="O9">
            <v>6.6999999999999993</v>
          </cell>
          <cell r="Q9">
            <v>13.799999999999999</v>
          </cell>
        </row>
        <row r="10">
          <cell r="E10">
            <v>3.1</v>
          </cell>
          <cell r="J10">
            <v>3.9999999999999991</v>
          </cell>
          <cell r="O10">
            <v>5.5</v>
          </cell>
          <cell r="Q10">
            <v>12.6</v>
          </cell>
          <cell r="R10">
            <v>26.4</v>
          </cell>
        </row>
        <row r="11">
          <cell r="B11" t="str">
            <v>Dvořáková Kristýna - 2015</v>
          </cell>
          <cell r="E11">
            <v>2</v>
          </cell>
          <cell r="J11">
            <v>4.5500000000000016</v>
          </cell>
          <cell r="O11">
            <v>6.6</v>
          </cell>
          <cell r="Q11">
            <v>13.150000000000002</v>
          </cell>
        </row>
        <row r="12">
          <cell r="E12">
            <v>2.4</v>
          </cell>
          <cell r="J12">
            <v>3.1999999999999984</v>
          </cell>
          <cell r="O12">
            <v>4.3500000000000005</v>
          </cell>
          <cell r="Q12">
            <v>9.9499999999999993</v>
          </cell>
          <cell r="R12">
            <v>23.1</v>
          </cell>
        </row>
        <row r="13">
          <cell r="B13" t="str">
            <v>Kukrálová Marie - 2015</v>
          </cell>
          <cell r="E13">
            <v>2.2999999999999998</v>
          </cell>
          <cell r="J13">
            <v>4.7000000000000011</v>
          </cell>
          <cell r="O13">
            <v>7</v>
          </cell>
          <cell r="Q13">
            <v>14</v>
          </cell>
        </row>
        <row r="14">
          <cell r="E14">
            <v>2.7</v>
          </cell>
          <cell r="J14">
            <v>3.7999999999999989</v>
          </cell>
          <cell r="O14">
            <v>4.6999999999999984</v>
          </cell>
          <cell r="Q14">
            <v>11.199999999999998</v>
          </cell>
          <cell r="R14">
            <v>25.199999999999996</v>
          </cell>
        </row>
        <row r="15">
          <cell r="B15" t="str">
            <v>Čunátová Viktorie - 2015</v>
          </cell>
          <cell r="E15">
            <v>2.2000000000000002</v>
          </cell>
          <cell r="J15">
            <v>4.9000000000000004</v>
          </cell>
          <cell r="O15">
            <v>6.85</v>
          </cell>
          <cell r="Q15">
            <v>13.95</v>
          </cell>
        </row>
        <row r="16">
          <cell r="E16">
            <v>2</v>
          </cell>
          <cell r="J16">
            <v>3.8500000000000005</v>
          </cell>
          <cell r="O16">
            <v>4.6500000000000004</v>
          </cell>
          <cell r="Q16">
            <v>10.5</v>
          </cell>
          <cell r="R16">
            <v>24.45</v>
          </cell>
        </row>
        <row r="17">
          <cell r="B17" t="str">
            <v>Nováková Nela - 2015</v>
          </cell>
          <cell r="E17">
            <v>2.2000000000000002</v>
          </cell>
          <cell r="J17">
            <v>4.4499999999999993</v>
          </cell>
          <cell r="O17">
            <v>6.3999999999999995</v>
          </cell>
          <cell r="Q17">
            <v>13.049999999999999</v>
          </cell>
        </row>
        <row r="18">
          <cell r="E18">
            <v>1.6</v>
          </cell>
          <cell r="J18">
            <v>2.7999999999999989</v>
          </cell>
          <cell r="O18">
            <v>3.9000000000000004</v>
          </cell>
          <cell r="Q18">
            <v>8.2999999999999989</v>
          </cell>
          <cell r="R18">
            <v>21.349999999999998</v>
          </cell>
        </row>
        <row r="19">
          <cell r="B19" t="str">
            <v>Ivanovska Milana - 2015</v>
          </cell>
          <cell r="E19">
            <v>2.8</v>
          </cell>
          <cell r="J19">
            <v>4.4499999999999993</v>
          </cell>
          <cell r="O19">
            <v>6.9</v>
          </cell>
          <cell r="Q19">
            <v>14.149999999999999</v>
          </cell>
        </row>
        <row r="20">
          <cell r="E20">
            <v>3.6</v>
          </cell>
          <cell r="J20">
            <v>3.4499999999999993</v>
          </cell>
          <cell r="O20">
            <v>4.5500000000000025</v>
          </cell>
          <cell r="Q20">
            <v>11.600000000000001</v>
          </cell>
          <cell r="R20">
            <v>25.75</v>
          </cell>
        </row>
        <row r="21">
          <cell r="B21" t="str">
            <v>Vojčová Šárka - 2015</v>
          </cell>
          <cell r="E21">
            <v>1.6</v>
          </cell>
          <cell r="J21">
            <v>3.3500000000000005</v>
          </cell>
          <cell r="O21">
            <v>5.2499999999999991</v>
          </cell>
          <cell r="Q21">
            <v>10.199999999999999</v>
          </cell>
        </row>
        <row r="22">
          <cell r="E22">
            <v>2.5</v>
          </cell>
          <cell r="J22">
            <v>3.0500000000000007</v>
          </cell>
          <cell r="O22">
            <v>4.5</v>
          </cell>
          <cell r="Q22">
            <v>10.050000000000001</v>
          </cell>
          <cell r="R22">
            <v>20.25</v>
          </cell>
        </row>
        <row r="23">
          <cell r="B23" t="str">
            <v>Čichovská Lucie - 2015</v>
          </cell>
          <cell r="E23">
            <v>1.9</v>
          </cell>
          <cell r="J23">
            <v>3.8999999999999986</v>
          </cell>
          <cell r="O23">
            <v>4.2</v>
          </cell>
          <cell r="Q23">
            <v>10</v>
          </cell>
        </row>
        <row r="24">
          <cell r="E24">
            <v>0.2</v>
          </cell>
          <cell r="J24">
            <v>2.5499999999999989</v>
          </cell>
          <cell r="O24">
            <v>3.2499999999999991</v>
          </cell>
          <cell r="Q24">
            <v>5.9999999999999982</v>
          </cell>
          <cell r="R24">
            <v>15.999999999999998</v>
          </cell>
        </row>
        <row r="27">
          <cell r="B27" t="str">
            <v>Michalíčková Magdalena - 2015</v>
          </cell>
          <cell r="E27">
            <v>2.1</v>
          </cell>
          <cell r="J27">
            <v>4</v>
          </cell>
          <cell r="O27">
            <v>5.2500000000000009</v>
          </cell>
          <cell r="Q27">
            <v>11.350000000000001</v>
          </cell>
        </row>
        <row r="28">
          <cell r="E28">
            <v>2</v>
          </cell>
          <cell r="J28">
            <v>3.8500000000000005</v>
          </cell>
          <cell r="O28">
            <v>4.9000000000000004</v>
          </cell>
          <cell r="Q28">
            <v>10.75</v>
          </cell>
          <cell r="R28">
            <v>22.1</v>
          </cell>
        </row>
        <row r="29">
          <cell r="B29" t="str">
            <v>Petrová Isabella - 2015</v>
          </cell>
          <cell r="E29">
            <v>2.1</v>
          </cell>
          <cell r="J29">
            <v>4.3500000000000005</v>
          </cell>
          <cell r="O29">
            <v>5.6499999999999995</v>
          </cell>
          <cell r="Q29">
            <v>12.100000000000001</v>
          </cell>
        </row>
        <row r="30">
          <cell r="E30">
            <v>1.8</v>
          </cell>
          <cell r="J30">
            <v>3.1000000000000014</v>
          </cell>
          <cell r="O30">
            <v>4.75</v>
          </cell>
          <cell r="Q30">
            <v>9.6500000000000021</v>
          </cell>
          <cell r="R30">
            <v>21.750000000000004</v>
          </cell>
        </row>
        <row r="31">
          <cell r="B31" t="str">
            <v>Jakešová Rozálie - 2015</v>
          </cell>
          <cell r="E31">
            <v>3.4</v>
          </cell>
          <cell r="J31">
            <v>5.4500000000000011</v>
          </cell>
          <cell r="O31">
            <v>6.9500000000000011</v>
          </cell>
          <cell r="Q31">
            <v>15.800000000000002</v>
          </cell>
        </row>
        <row r="32">
          <cell r="E32">
            <v>3</v>
          </cell>
          <cell r="O32">
            <v>5.8000000000000007</v>
          </cell>
          <cell r="Q32">
            <v>13.200000000000001</v>
          </cell>
          <cell r="R32">
            <v>29.000000000000004</v>
          </cell>
        </row>
        <row r="33">
          <cell r="B33" t="str">
            <v>Pechánková Viktorie - 2015</v>
          </cell>
          <cell r="E33">
            <v>1.4</v>
          </cell>
          <cell r="J33">
            <v>4.0999999999999996</v>
          </cell>
          <cell r="O33">
            <v>5.8000000000000007</v>
          </cell>
          <cell r="Q33">
            <v>11.3</v>
          </cell>
        </row>
        <row r="34">
          <cell r="E34">
            <v>2.7</v>
          </cell>
          <cell r="J34">
            <v>3.3500000000000005</v>
          </cell>
          <cell r="O34">
            <v>3.3499999999999988</v>
          </cell>
          <cell r="Q34">
            <v>9.3999999999999986</v>
          </cell>
          <cell r="R34">
            <v>20.7</v>
          </cell>
        </row>
        <row r="37">
          <cell r="B37" t="str">
            <v>Toulová Justýna - 2015</v>
          </cell>
          <cell r="E37">
            <v>1.9</v>
          </cell>
          <cell r="J37">
            <v>4.3999999999999986</v>
          </cell>
          <cell r="O37">
            <v>5.65</v>
          </cell>
          <cell r="Q37">
            <v>11.95</v>
          </cell>
        </row>
        <row r="38">
          <cell r="E38">
            <v>1.9</v>
          </cell>
          <cell r="J38">
            <v>2.5499999999999989</v>
          </cell>
          <cell r="O38">
            <v>4.0499999999999989</v>
          </cell>
          <cell r="Q38">
            <v>8.4999999999999982</v>
          </cell>
          <cell r="R38">
            <v>20.449999999999996</v>
          </cell>
        </row>
        <row r="39">
          <cell r="B39" t="str">
            <v>Bártová Nikol - 2015</v>
          </cell>
          <cell r="E39">
            <v>1.5</v>
          </cell>
          <cell r="J39">
            <v>3.5</v>
          </cell>
          <cell r="O39">
            <v>5.55</v>
          </cell>
          <cell r="Q39">
            <v>10.55</v>
          </cell>
        </row>
        <row r="40">
          <cell r="E40">
            <v>0.8</v>
          </cell>
          <cell r="J40">
            <v>2.3999999999999995</v>
          </cell>
          <cell r="O40">
            <v>2.7499999999999991</v>
          </cell>
          <cell r="Q40">
            <v>5.9499999999999984</v>
          </cell>
          <cell r="R40">
            <v>16.5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B3" t="str">
            <v xml:space="preserve">Oblastní přebor </v>
          </cell>
        </row>
        <row r="4">
          <cell r="B4" t="str">
            <v>Tábor 27.4.2024</v>
          </cell>
        </row>
        <row r="6">
          <cell r="B6" t="str">
            <v>Kategorie: Naděje mladší B</v>
          </cell>
        </row>
        <row r="8">
          <cell r="D8" t="str">
            <v>BN</v>
          </cell>
          <cell r="E8" t="str">
            <v>Obruč</v>
          </cell>
          <cell r="F8" t="str">
            <v>Lib.náčiní</v>
          </cell>
        </row>
        <row r="9">
          <cell r="C9" t="str">
            <v>SK MG Máj České Budějovice</v>
          </cell>
        </row>
        <row r="10">
          <cell r="C10" t="str">
            <v>Akademie moderní gymnastiky KP</v>
          </cell>
        </row>
        <row r="11">
          <cell r="C11" t="str">
            <v>GSK Tábor</v>
          </cell>
        </row>
        <row r="13">
          <cell r="C13" t="str">
            <v>Akademie moderní gymnastiky KP</v>
          </cell>
        </row>
        <row r="14">
          <cell r="C14" t="str">
            <v>Akademie moderní gymnastiky KP</v>
          </cell>
        </row>
        <row r="15">
          <cell r="C15" t="str">
            <v>RG Proactive Milevsko</v>
          </cell>
        </row>
        <row r="16">
          <cell r="C16" t="str">
            <v>Akademie moderní gymnastiky KP</v>
          </cell>
        </row>
        <row r="17">
          <cell r="C17" t="str">
            <v>TJ Sokol Bernartice</v>
          </cell>
        </row>
      </sheetData>
      <sheetData sheetId="1">
        <row r="9">
          <cell r="B9" t="str">
            <v>Kuthanová Alice - 2014</v>
          </cell>
          <cell r="E9">
            <v>0.8</v>
          </cell>
          <cell r="J9">
            <v>4.3499999999999996</v>
          </cell>
          <cell r="O9">
            <v>5.5499999999999989</v>
          </cell>
          <cell r="Q9">
            <v>10.7</v>
          </cell>
        </row>
        <row r="10">
          <cell r="E10">
            <v>1.4000000000000001</v>
          </cell>
          <cell r="J10">
            <v>3.9999999999999982</v>
          </cell>
          <cell r="O10">
            <v>4.6499999999999986</v>
          </cell>
          <cell r="Q10">
            <v>10.049999999999997</v>
          </cell>
        </row>
        <row r="11">
          <cell r="E11">
            <v>1.3</v>
          </cell>
          <cell r="J11">
            <v>2.6000000000000005</v>
          </cell>
          <cell r="O11">
            <v>4.4000000000000004</v>
          </cell>
          <cell r="Q11">
            <v>8.3000000000000007</v>
          </cell>
          <cell r="R11">
            <v>29.049999999999997</v>
          </cell>
        </row>
        <row r="12">
          <cell r="B12" t="str">
            <v>Vasyletnyk Kristýna - 2013</v>
          </cell>
          <cell r="E12">
            <v>1.6</v>
          </cell>
          <cell r="J12">
            <v>4.6500000000000004</v>
          </cell>
          <cell r="O12">
            <v>5.7999999999999989</v>
          </cell>
          <cell r="Q12">
            <v>12.049999999999999</v>
          </cell>
        </row>
        <row r="13">
          <cell r="E13">
            <v>2.2000000000000002</v>
          </cell>
          <cell r="J13">
            <v>2.7499999999999991</v>
          </cell>
          <cell r="O13">
            <v>3.55</v>
          </cell>
          <cell r="P13">
            <v>0.6</v>
          </cell>
          <cell r="Q13">
            <v>7.9</v>
          </cell>
        </row>
        <row r="14">
          <cell r="E14">
            <v>0.3</v>
          </cell>
          <cell r="J14">
            <v>2.7999999999999989</v>
          </cell>
          <cell r="O14">
            <v>2.8000000000000007</v>
          </cell>
          <cell r="Q14">
            <v>5.8999999999999995</v>
          </cell>
          <cell r="R14">
            <v>25.849999999999998</v>
          </cell>
        </row>
        <row r="15">
          <cell r="B15" t="str">
            <v>Boháčová Ellen Anna - 2013</v>
          </cell>
          <cell r="E15">
            <v>1.8</v>
          </cell>
          <cell r="J15">
            <v>4.4000000000000004</v>
          </cell>
          <cell r="O15">
            <v>6.25</v>
          </cell>
          <cell r="Q15">
            <v>12.45</v>
          </cell>
        </row>
        <row r="16">
          <cell r="E16">
            <v>1.7000000000000002</v>
          </cell>
          <cell r="J16">
            <v>3.2000000000000011</v>
          </cell>
          <cell r="O16">
            <v>3.6499999999999995</v>
          </cell>
          <cell r="P16">
            <v>0.6</v>
          </cell>
          <cell r="Q16">
            <v>7.9500000000000011</v>
          </cell>
        </row>
        <row r="17">
          <cell r="E17">
            <v>2.5</v>
          </cell>
          <cell r="J17">
            <v>3.700000000000002</v>
          </cell>
          <cell r="O17">
            <v>3.9499999999999993</v>
          </cell>
          <cell r="Q17">
            <v>10.150000000000002</v>
          </cell>
          <cell r="R17">
            <v>30.55</v>
          </cell>
        </row>
        <row r="21">
          <cell r="B21" t="str">
            <v>Matošková Marika - 2013</v>
          </cell>
          <cell r="E21">
            <v>2</v>
          </cell>
          <cell r="J21">
            <v>5.4499999999999993</v>
          </cell>
          <cell r="O21">
            <v>6.3</v>
          </cell>
          <cell r="Q21">
            <v>13.75</v>
          </cell>
        </row>
        <row r="22">
          <cell r="E22">
            <v>1.6</v>
          </cell>
          <cell r="J22">
            <v>3.5500000000000007</v>
          </cell>
          <cell r="O22">
            <v>4.2</v>
          </cell>
          <cell r="Q22">
            <v>9.3500000000000014</v>
          </cell>
        </row>
        <row r="23">
          <cell r="E23">
            <v>0.7</v>
          </cell>
          <cell r="J23">
            <v>3.0999999999999988</v>
          </cell>
          <cell r="O23">
            <v>3.6000000000000014</v>
          </cell>
          <cell r="Q23">
            <v>7.4</v>
          </cell>
          <cell r="R23">
            <v>30.5</v>
          </cell>
        </row>
        <row r="24">
          <cell r="B24" t="str">
            <v>Pražmová Viktorie - 2013</v>
          </cell>
          <cell r="E24">
            <v>2.1</v>
          </cell>
          <cell r="J24">
            <v>4.2999999999999989</v>
          </cell>
          <cell r="O24">
            <v>6.25</v>
          </cell>
          <cell r="Q24">
            <v>12.649999999999999</v>
          </cell>
        </row>
        <row r="25">
          <cell r="E25">
            <v>1.3</v>
          </cell>
          <cell r="J25">
            <v>3.2499999999999991</v>
          </cell>
          <cell r="O25">
            <v>4.3500000000000014</v>
          </cell>
          <cell r="Q25">
            <v>8.9</v>
          </cell>
        </row>
        <row r="26">
          <cell r="E26">
            <v>0.89999999999999991</v>
          </cell>
          <cell r="J26">
            <v>4.2000000000000011</v>
          </cell>
          <cell r="O26">
            <v>4.55</v>
          </cell>
          <cell r="Q26">
            <v>9.6500000000000021</v>
          </cell>
          <cell r="R26">
            <v>31.2</v>
          </cell>
        </row>
        <row r="27">
          <cell r="B27" t="str">
            <v>Železná Adriana - 2014</v>
          </cell>
          <cell r="E27">
            <v>1.9</v>
          </cell>
          <cell r="J27">
            <v>5.15</v>
          </cell>
          <cell r="O27">
            <v>6</v>
          </cell>
          <cell r="Q27">
            <v>13.05</v>
          </cell>
        </row>
        <row r="28">
          <cell r="E28">
            <v>3.0999999999999996</v>
          </cell>
          <cell r="J28">
            <v>3.9500000000000011</v>
          </cell>
          <cell r="O28">
            <v>4.9500000000000011</v>
          </cell>
          <cell r="Q28">
            <v>12.000000000000002</v>
          </cell>
        </row>
        <row r="29">
          <cell r="E29">
            <v>2.5999999999999996</v>
          </cell>
          <cell r="J29">
            <v>3.7000000000000011</v>
          </cell>
          <cell r="O29">
            <v>3.8999999999999995</v>
          </cell>
          <cell r="Q29">
            <v>10.199999999999999</v>
          </cell>
          <cell r="R29">
            <v>35.25</v>
          </cell>
        </row>
        <row r="30">
          <cell r="B30" t="str">
            <v>Šindlerová Eliška - 2013</v>
          </cell>
          <cell r="E30">
            <v>0.5</v>
          </cell>
          <cell r="J30">
            <v>2.3500000000000023</v>
          </cell>
          <cell r="O30">
            <v>4.3499999999999996</v>
          </cell>
          <cell r="Q30">
            <v>7.200000000000002</v>
          </cell>
        </row>
        <row r="31">
          <cell r="E31">
            <v>0.5</v>
          </cell>
          <cell r="J31">
            <v>2.1499999999999986</v>
          </cell>
          <cell r="O31">
            <v>2.5</v>
          </cell>
          <cell r="Q31">
            <v>5.1499999999999986</v>
          </cell>
        </row>
        <row r="32">
          <cell r="E32">
            <v>0.1</v>
          </cell>
          <cell r="J32">
            <v>2.1500000000000012</v>
          </cell>
          <cell r="O32">
            <v>2</v>
          </cell>
          <cell r="Q32">
            <v>4.2500000000000018</v>
          </cell>
          <cell r="R32">
            <v>16.600000000000001</v>
          </cell>
        </row>
        <row r="33">
          <cell r="B33" t="str">
            <v>Masáková Amálie - 2013</v>
          </cell>
          <cell r="E33">
            <v>1.5</v>
          </cell>
          <cell r="J33">
            <v>4.8</v>
          </cell>
          <cell r="O33">
            <v>6.25</v>
          </cell>
          <cell r="Q33">
            <v>12.55</v>
          </cell>
        </row>
        <row r="34">
          <cell r="E34">
            <v>2.7</v>
          </cell>
          <cell r="J34">
            <v>4.1000000000000005</v>
          </cell>
          <cell r="O34">
            <v>4.950000000000002</v>
          </cell>
          <cell r="Q34">
            <v>11.750000000000004</v>
          </cell>
        </row>
        <row r="35">
          <cell r="E35">
            <v>3.6999999999999997</v>
          </cell>
          <cell r="J35">
            <v>4.2500000000000009</v>
          </cell>
          <cell r="O35">
            <v>3.8500000000000014</v>
          </cell>
          <cell r="Q35">
            <v>11.800000000000002</v>
          </cell>
          <cell r="R35">
            <v>36.100000000000009</v>
          </cell>
        </row>
      </sheetData>
      <sheetData sheetId="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B3" t="str">
            <v xml:space="preserve">Oblastní přebor </v>
          </cell>
        </row>
        <row r="4">
          <cell r="B4" t="str">
            <v>Tábor 27.4.2024</v>
          </cell>
        </row>
        <row r="6">
          <cell r="B6" t="str">
            <v>Kategorie: Naděje mladší A - 2014</v>
          </cell>
        </row>
        <row r="8">
          <cell r="D8" t="str">
            <v>BN</v>
          </cell>
          <cell r="E8" t="str">
            <v>Švihadlo</v>
          </cell>
          <cell r="F8" t="str">
            <v>Lib.náčiní</v>
          </cell>
        </row>
        <row r="9">
          <cell r="C9" t="str">
            <v>RG Proactive Milevsko</v>
          </cell>
        </row>
        <row r="10">
          <cell r="C10" t="str">
            <v>Akademie moderní gymnastiky KP</v>
          </cell>
        </row>
      </sheetData>
      <sheetData sheetId="1">
        <row r="9">
          <cell r="B9" t="str">
            <v>Staňková Kateřina</v>
          </cell>
          <cell r="E9">
            <v>3.7</v>
          </cell>
          <cell r="J9">
            <v>6</v>
          </cell>
          <cell r="O9">
            <v>7.6999999999999993</v>
          </cell>
          <cell r="Q9">
            <v>17.399999999999999</v>
          </cell>
        </row>
        <row r="10">
          <cell r="E10">
            <v>5</v>
          </cell>
          <cell r="J10">
            <v>4.6499999999999995</v>
          </cell>
          <cell r="O10">
            <v>6.6999999999999993</v>
          </cell>
          <cell r="Q10">
            <v>16.349999999999998</v>
          </cell>
        </row>
        <row r="11">
          <cell r="E11">
            <v>4.0999999999999996</v>
          </cell>
          <cell r="J11">
            <v>5.0000000000000018</v>
          </cell>
          <cell r="O11">
            <v>6.9</v>
          </cell>
          <cell r="Q11">
            <v>16</v>
          </cell>
          <cell r="R11">
            <v>49.75</v>
          </cell>
        </row>
        <row r="12">
          <cell r="B12" t="str">
            <v>Klejnová Barbora</v>
          </cell>
          <cell r="E12">
            <v>1.4</v>
          </cell>
          <cell r="J12">
            <v>3.1999999999999984</v>
          </cell>
          <cell r="O12">
            <v>5.6499999999999995</v>
          </cell>
          <cell r="Q12">
            <v>10.249999999999996</v>
          </cell>
        </row>
        <row r="13">
          <cell r="E13">
            <v>2</v>
          </cell>
          <cell r="J13">
            <v>2.8</v>
          </cell>
          <cell r="O13">
            <v>3.5500000000000007</v>
          </cell>
          <cell r="Q13">
            <v>8.3500000000000014</v>
          </cell>
        </row>
        <row r="14">
          <cell r="E14">
            <v>1.9</v>
          </cell>
          <cell r="J14">
            <v>3.2499999999999982</v>
          </cell>
          <cell r="O14">
            <v>4.4499999999999984</v>
          </cell>
          <cell r="Q14">
            <v>9.5999999999999979</v>
          </cell>
          <cell r="R14">
            <v>28.199999999999996</v>
          </cell>
        </row>
      </sheetData>
      <sheetData sheetId="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B3" t="str">
            <v xml:space="preserve">Oblastní přebor </v>
          </cell>
        </row>
        <row r="4">
          <cell r="B4" t="str">
            <v>Tábor 27.4.2024</v>
          </cell>
        </row>
        <row r="6">
          <cell r="B6" t="str">
            <v>Kategorie: Naděje mladší A - 2013</v>
          </cell>
        </row>
        <row r="8">
          <cell r="D8" t="str">
            <v>BN</v>
          </cell>
          <cell r="E8" t="str">
            <v>Obruč</v>
          </cell>
          <cell r="F8" t="str">
            <v>Míč</v>
          </cell>
          <cell r="G8" t="str">
            <v>Kužele</v>
          </cell>
        </row>
        <row r="9">
          <cell r="C9" t="str">
            <v>Akademie moderní gymnastiky KP</v>
          </cell>
        </row>
        <row r="10">
          <cell r="C10" t="str">
            <v>SK MG Máj České Budějovice</v>
          </cell>
        </row>
      </sheetData>
      <sheetData sheetId="1">
        <row r="9">
          <cell r="B9" t="str">
            <v>Bušo Magdaléna</v>
          </cell>
          <cell r="E9">
            <v>2.9</v>
          </cell>
          <cell r="J9">
            <v>5.8500000000000005</v>
          </cell>
          <cell r="O9">
            <v>6.7999999999999989</v>
          </cell>
          <cell r="Q9">
            <v>15.549999999999999</v>
          </cell>
        </row>
        <row r="10">
          <cell r="E10">
            <v>3.8</v>
          </cell>
          <cell r="O10">
            <v>6.3</v>
          </cell>
          <cell r="Q10">
            <v>14.899999999999999</v>
          </cell>
        </row>
        <row r="11">
          <cell r="E11">
            <v>2.5</v>
          </cell>
          <cell r="J11">
            <v>3.8</v>
          </cell>
          <cell r="O11">
            <v>6.25</v>
          </cell>
          <cell r="Q11">
            <v>12.55</v>
          </cell>
        </row>
        <row r="12">
          <cell r="E12">
            <v>3.4000000000000004</v>
          </cell>
          <cell r="J12">
            <v>4.8000000000000007</v>
          </cell>
          <cell r="O12">
            <v>6.65</v>
          </cell>
          <cell r="Q12">
            <v>14.850000000000001</v>
          </cell>
          <cell r="R12">
            <v>57.85</v>
          </cell>
        </row>
        <row r="13">
          <cell r="B13" t="str">
            <v>Heinrichová Dorota</v>
          </cell>
          <cell r="E13">
            <v>3.5</v>
          </cell>
          <cell r="J13">
            <v>6.05</v>
          </cell>
          <cell r="O13">
            <v>7.7000000000000011</v>
          </cell>
          <cell r="Q13">
            <v>17.25</v>
          </cell>
        </row>
        <row r="14">
          <cell r="E14">
            <v>4.3</v>
          </cell>
          <cell r="J14">
            <v>5.35</v>
          </cell>
          <cell r="O14">
            <v>6.8500000000000005</v>
          </cell>
          <cell r="Q14">
            <v>16.5</v>
          </cell>
        </row>
        <row r="15">
          <cell r="E15">
            <v>4.8</v>
          </cell>
          <cell r="J15">
            <v>4.2999999999999989</v>
          </cell>
          <cell r="O15">
            <v>6.4</v>
          </cell>
          <cell r="Q15">
            <v>15.499999999999998</v>
          </cell>
        </row>
        <row r="16">
          <cell r="E16">
            <v>4.8000000000000007</v>
          </cell>
          <cell r="J16">
            <v>4.7499999999999982</v>
          </cell>
          <cell r="O16">
            <v>5.9</v>
          </cell>
          <cell r="Q16">
            <v>15.45</v>
          </cell>
          <cell r="R16">
            <v>64.7</v>
          </cell>
        </row>
      </sheetData>
      <sheetData sheetId="2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B3" t="str">
            <v xml:space="preserve">Oblastní přebor </v>
          </cell>
        </row>
        <row r="4">
          <cell r="B4" t="str">
            <v>Tábor 27.4.2024</v>
          </cell>
        </row>
        <row r="6">
          <cell r="B6" t="str">
            <v>Kategorie: Naděje starší B</v>
          </cell>
        </row>
        <row r="8">
          <cell r="D8" t="str">
            <v>Obruč</v>
          </cell>
          <cell r="E8" t="str">
            <v>Kužele</v>
          </cell>
          <cell r="F8" t="str">
            <v>Lib.náčiní</v>
          </cell>
        </row>
        <row r="9">
          <cell r="C9" t="str">
            <v>Akademie moderní gymnastiky KP</v>
          </cell>
        </row>
        <row r="10">
          <cell r="C10" t="str">
            <v>Akademie moderní gymnastiky KP</v>
          </cell>
        </row>
        <row r="11">
          <cell r="C11" t="str">
            <v>TJ Jiskra Humpolec</v>
          </cell>
        </row>
        <row r="12">
          <cell r="C12" t="str">
            <v>GSK Tábor</v>
          </cell>
        </row>
        <row r="13">
          <cell r="C13" t="str">
            <v>TJ Jiskra Humpolec</v>
          </cell>
        </row>
      </sheetData>
      <sheetData sheetId="1">
        <row r="9">
          <cell r="B9" t="str">
            <v>Koshman Sofia - 2012</v>
          </cell>
          <cell r="E9">
            <v>2.1</v>
          </cell>
          <cell r="J9">
            <v>3.8500000000000023</v>
          </cell>
          <cell r="O9">
            <v>5.4499999999999984</v>
          </cell>
          <cell r="Q9">
            <v>11.400000000000002</v>
          </cell>
        </row>
        <row r="10">
          <cell r="E10">
            <v>1</v>
          </cell>
          <cell r="J10">
            <v>3.4499999999999993</v>
          </cell>
          <cell r="O10">
            <v>5.1000000000000005</v>
          </cell>
          <cell r="Q10">
            <v>9.5500000000000007</v>
          </cell>
        </row>
        <row r="11">
          <cell r="E11">
            <v>0.8</v>
          </cell>
          <cell r="J11">
            <v>2.6999999999999993</v>
          </cell>
          <cell r="O11">
            <v>4.0999999999999988</v>
          </cell>
          <cell r="Q11">
            <v>7.5999999999999979</v>
          </cell>
          <cell r="R11">
            <v>28.55</v>
          </cell>
        </row>
        <row r="12">
          <cell r="B12" t="str">
            <v>Křížovská Adéla - 2012</v>
          </cell>
          <cell r="E12">
            <v>4.3000000000000007</v>
          </cell>
          <cell r="J12">
            <v>4.5500000000000007</v>
          </cell>
          <cell r="O12">
            <v>6.35</v>
          </cell>
          <cell r="Q12">
            <v>15.200000000000001</v>
          </cell>
        </row>
        <row r="13">
          <cell r="E13">
            <v>3.8</v>
          </cell>
          <cell r="J13">
            <v>4.2500000000000009</v>
          </cell>
          <cell r="O13">
            <v>5.7</v>
          </cell>
          <cell r="Q13">
            <v>13.75</v>
          </cell>
        </row>
        <row r="14">
          <cell r="E14">
            <v>0</v>
          </cell>
          <cell r="J14">
            <v>0</v>
          </cell>
          <cell r="O14">
            <v>0</v>
          </cell>
          <cell r="Q14">
            <v>0</v>
          </cell>
          <cell r="R14">
            <v>28.950000000000003</v>
          </cell>
        </row>
        <row r="15">
          <cell r="B15" t="str">
            <v>Strupková Sára - 2012</v>
          </cell>
          <cell r="E15">
            <v>2.1</v>
          </cell>
          <cell r="J15">
            <v>3.7499999999999982</v>
          </cell>
          <cell r="O15">
            <v>4.8000000000000007</v>
          </cell>
          <cell r="Q15">
            <v>10.649999999999999</v>
          </cell>
        </row>
        <row r="16">
          <cell r="E16">
            <v>2.6</v>
          </cell>
          <cell r="J16">
            <v>3.2999999999999989</v>
          </cell>
          <cell r="O16">
            <v>5.15</v>
          </cell>
          <cell r="Q16">
            <v>11.049999999999999</v>
          </cell>
        </row>
        <row r="17">
          <cell r="E17">
            <v>2.2000000000000002</v>
          </cell>
          <cell r="J17">
            <v>3.2</v>
          </cell>
          <cell r="O17">
            <v>4.2</v>
          </cell>
          <cell r="Q17">
            <v>9.6000000000000014</v>
          </cell>
          <cell r="R17">
            <v>31.299999999999997</v>
          </cell>
        </row>
        <row r="18">
          <cell r="B18" t="str">
            <v>Procházková Beata - 2011</v>
          </cell>
          <cell r="E18">
            <v>3.9000000000000004</v>
          </cell>
          <cell r="J18">
            <v>4.5499999999999989</v>
          </cell>
          <cell r="O18">
            <v>6</v>
          </cell>
          <cell r="Q18">
            <v>14.45</v>
          </cell>
        </row>
        <row r="19">
          <cell r="E19">
            <v>4.4000000000000004</v>
          </cell>
          <cell r="J19">
            <v>4.6000000000000005</v>
          </cell>
          <cell r="O19">
            <v>5.0499999999999989</v>
          </cell>
          <cell r="Q19">
            <v>14.049999999999999</v>
          </cell>
        </row>
        <row r="20">
          <cell r="E20">
            <v>2.9000000000000004</v>
          </cell>
          <cell r="J20">
            <v>4.8999999999999995</v>
          </cell>
          <cell r="O20">
            <v>4.6999999999999984</v>
          </cell>
          <cell r="Q20">
            <v>12.499999999999998</v>
          </cell>
          <cell r="R20">
            <v>41</v>
          </cell>
        </row>
        <row r="21">
          <cell r="B21" t="str">
            <v>Bártlová Stela - 2011</v>
          </cell>
          <cell r="E21">
            <v>2</v>
          </cell>
          <cell r="J21">
            <v>3.450000000000002</v>
          </cell>
          <cell r="O21">
            <v>4.7500000000000009</v>
          </cell>
          <cell r="Q21">
            <v>10.200000000000003</v>
          </cell>
        </row>
        <row r="22">
          <cell r="E22">
            <v>1.6</v>
          </cell>
          <cell r="J22">
            <v>2.7999999999999989</v>
          </cell>
          <cell r="O22">
            <v>3.2499999999999991</v>
          </cell>
          <cell r="Q22">
            <v>7.6499999999999977</v>
          </cell>
        </row>
        <row r="23">
          <cell r="E23">
            <v>1.9</v>
          </cell>
          <cell r="J23">
            <v>3.5999999999999988</v>
          </cell>
          <cell r="O23">
            <v>5.15</v>
          </cell>
          <cell r="Q23">
            <v>10.649999999999999</v>
          </cell>
          <cell r="R23">
            <v>28.5</v>
          </cell>
        </row>
      </sheetData>
      <sheetData sheetId="2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B3" t="str">
            <v xml:space="preserve">Oblastní přebor </v>
          </cell>
        </row>
        <row r="4">
          <cell r="B4" t="str">
            <v>Tábor 27.4.2024</v>
          </cell>
        </row>
        <row r="6">
          <cell r="B6" t="str">
            <v xml:space="preserve">Kategorie: Naděje starší A </v>
          </cell>
        </row>
        <row r="8">
          <cell r="D8" t="str">
            <v>Obruč</v>
          </cell>
          <cell r="E8" t="str">
            <v>Míč</v>
          </cell>
          <cell r="F8" t="str">
            <v xml:space="preserve">Kužele </v>
          </cell>
          <cell r="G8" t="str">
            <v>Stuha</v>
          </cell>
        </row>
        <row r="9">
          <cell r="C9" t="str">
            <v>SK MG Máj České Budějovice</v>
          </cell>
        </row>
        <row r="11">
          <cell r="C11" t="str">
            <v>SK MG Máj České Budějovice</v>
          </cell>
        </row>
        <row r="12">
          <cell r="C12" t="str">
            <v>SK MG Máj České Budějovice</v>
          </cell>
        </row>
        <row r="13">
          <cell r="C13" t="str">
            <v>RG Proactive Milevsko</v>
          </cell>
        </row>
      </sheetData>
      <sheetData sheetId="1">
        <row r="9">
          <cell r="B9" t="str">
            <v>Návarová Michaela - 2012</v>
          </cell>
          <cell r="E9">
            <v>9.1</v>
          </cell>
          <cell r="J9">
            <v>6.15</v>
          </cell>
          <cell r="O9">
            <v>7.15</v>
          </cell>
          <cell r="Q9">
            <v>22.4</v>
          </cell>
        </row>
        <row r="10">
          <cell r="E10">
            <v>8.4</v>
          </cell>
          <cell r="O10">
            <v>6.9999999999999991</v>
          </cell>
          <cell r="Q10">
            <v>21.200000000000003</v>
          </cell>
        </row>
        <row r="11">
          <cell r="E11">
            <v>7.8000000000000007</v>
          </cell>
          <cell r="J11">
            <v>5.5</v>
          </cell>
          <cell r="O11">
            <v>6.25</v>
          </cell>
          <cell r="Q11">
            <v>19.55</v>
          </cell>
        </row>
        <row r="12">
          <cell r="E12">
            <v>5.5</v>
          </cell>
          <cell r="J12">
            <v>5.3000000000000007</v>
          </cell>
          <cell r="O12">
            <v>5.2999999999999989</v>
          </cell>
          <cell r="Q12">
            <v>16.100000000000001</v>
          </cell>
          <cell r="R12">
            <v>79.25</v>
          </cell>
        </row>
        <row r="17">
          <cell r="B17" t="str">
            <v>Peroutková Anežka - 2012</v>
          </cell>
          <cell r="E17">
            <v>5.5</v>
          </cell>
          <cell r="J17">
            <v>4.9999999999999991</v>
          </cell>
          <cell r="O17">
            <v>6.7500000000000009</v>
          </cell>
          <cell r="Q17">
            <v>17.25</v>
          </cell>
        </row>
        <row r="18">
          <cell r="E18">
            <v>5.3</v>
          </cell>
          <cell r="J18">
            <v>5.1000000000000005</v>
          </cell>
          <cell r="O18">
            <v>6.0500000000000007</v>
          </cell>
          <cell r="Q18">
            <v>16.450000000000003</v>
          </cell>
        </row>
        <row r="19">
          <cell r="E19">
            <v>6</v>
          </cell>
          <cell r="J19">
            <v>5.7</v>
          </cell>
          <cell r="O19">
            <v>6</v>
          </cell>
          <cell r="Q19">
            <v>17.7</v>
          </cell>
        </row>
        <row r="20">
          <cell r="E20">
            <v>4.3000000000000007</v>
          </cell>
          <cell r="J20">
            <v>4.8000000000000016</v>
          </cell>
          <cell r="O20">
            <v>5.4500000000000011</v>
          </cell>
          <cell r="Q20">
            <v>14.550000000000002</v>
          </cell>
          <cell r="R20">
            <v>65.95</v>
          </cell>
        </row>
        <row r="21">
          <cell r="B21" t="str">
            <v>Posavádová Nora - 2012</v>
          </cell>
          <cell r="E21">
            <v>6.4</v>
          </cell>
          <cell r="J21">
            <v>5</v>
          </cell>
          <cell r="O21">
            <v>6.6999999999999993</v>
          </cell>
          <cell r="Q21">
            <v>18.100000000000001</v>
          </cell>
        </row>
        <row r="22">
          <cell r="E22">
            <v>5.3</v>
          </cell>
          <cell r="J22">
            <v>5.25</v>
          </cell>
          <cell r="O22">
            <v>6.25</v>
          </cell>
          <cell r="Q22">
            <v>16.8</v>
          </cell>
        </row>
        <row r="23">
          <cell r="E23">
            <v>4.5</v>
          </cell>
          <cell r="J23">
            <v>5.2</v>
          </cell>
          <cell r="O23">
            <v>5.8999999999999986</v>
          </cell>
          <cell r="P23">
            <v>0.3</v>
          </cell>
          <cell r="Q23">
            <v>15.299999999999997</v>
          </cell>
        </row>
        <row r="24">
          <cell r="E24">
            <v>6.1</v>
          </cell>
          <cell r="J24">
            <v>5.549999999999998</v>
          </cell>
          <cell r="O24">
            <v>6.25</v>
          </cell>
          <cell r="Q24">
            <v>17.899999999999999</v>
          </cell>
          <cell r="R24">
            <v>68.099999999999994</v>
          </cell>
        </row>
        <row r="25">
          <cell r="B25" t="str">
            <v>Filipová Eliška - 2011</v>
          </cell>
          <cell r="E25">
            <v>6.6999999999999993</v>
          </cell>
          <cell r="J25">
            <v>6.25</v>
          </cell>
          <cell r="O25">
            <v>7.0500000000000007</v>
          </cell>
          <cell r="Q25">
            <v>20</v>
          </cell>
        </row>
        <row r="26">
          <cell r="E26">
            <v>5.5</v>
          </cell>
          <cell r="J26">
            <v>5.6499999999999995</v>
          </cell>
          <cell r="O26">
            <v>7</v>
          </cell>
          <cell r="Q26">
            <v>18.149999999999999</v>
          </cell>
        </row>
        <row r="27">
          <cell r="E27">
            <v>5.8</v>
          </cell>
          <cell r="J27">
            <v>5.6000000000000014</v>
          </cell>
          <cell r="O27">
            <v>6.35</v>
          </cell>
          <cell r="Q27">
            <v>17.75</v>
          </cell>
        </row>
        <row r="28">
          <cell r="E28">
            <v>5.0999999999999996</v>
          </cell>
          <cell r="J28">
            <v>5.4</v>
          </cell>
          <cell r="O28">
            <v>5.3500000000000005</v>
          </cell>
          <cell r="Q28">
            <v>15.850000000000001</v>
          </cell>
          <cell r="R28">
            <v>71.75</v>
          </cell>
        </row>
      </sheetData>
      <sheetData sheetId="2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B3" t="str">
            <v xml:space="preserve">Oblastní přebor </v>
          </cell>
        </row>
        <row r="4">
          <cell r="B4" t="str">
            <v>Tábor 27.4.2024</v>
          </cell>
        </row>
        <row r="6">
          <cell r="B6" t="str">
            <v>Kategorie: Juniorky B</v>
          </cell>
        </row>
        <row r="8">
          <cell r="D8" t="str">
            <v>Míč</v>
          </cell>
          <cell r="E8" t="str">
            <v>Stuha</v>
          </cell>
          <cell r="F8" t="str">
            <v>Lib.náčiní</v>
          </cell>
        </row>
        <row r="9">
          <cell r="C9" t="str">
            <v>RG Proactive Milevsko</v>
          </cell>
        </row>
        <row r="10">
          <cell r="C10" t="str">
            <v>SK MG Máj České Budějovice</v>
          </cell>
        </row>
        <row r="11">
          <cell r="C11" t="str">
            <v>SK MG Máj České Budějovice</v>
          </cell>
        </row>
        <row r="12">
          <cell r="C12" t="str">
            <v>RG Proactive Milevsko</v>
          </cell>
        </row>
        <row r="13">
          <cell r="C13" t="str">
            <v>GSK Tábor</v>
          </cell>
        </row>
        <row r="14">
          <cell r="C14" t="str">
            <v>TJ Sokol Bernartice</v>
          </cell>
        </row>
      </sheetData>
      <sheetData sheetId="1">
        <row r="9">
          <cell r="B9" t="str">
            <v>Kuchtová Tereza - 2009</v>
          </cell>
          <cell r="E9">
            <v>5.0999999999999996</v>
          </cell>
          <cell r="J9">
            <v>5.0999999999999996</v>
          </cell>
          <cell r="O9">
            <v>6.1</v>
          </cell>
          <cell r="Q9">
            <v>16.299999999999997</v>
          </cell>
        </row>
        <row r="10">
          <cell r="E10">
            <v>5</v>
          </cell>
          <cell r="J10">
            <v>4.4000000000000012</v>
          </cell>
          <cell r="O10">
            <v>4.95</v>
          </cell>
          <cell r="Q10">
            <v>14.350000000000001</v>
          </cell>
        </row>
        <row r="11">
          <cell r="E11">
            <v>5.6</v>
          </cell>
          <cell r="J11">
            <v>4.8999999999999986</v>
          </cell>
          <cell r="O11">
            <v>5.8500000000000005</v>
          </cell>
          <cell r="Q11">
            <v>16.349999999999998</v>
          </cell>
          <cell r="R11">
            <v>47</v>
          </cell>
        </row>
        <row r="12">
          <cell r="B12" t="str">
            <v>Arutiunian Vira - 2010</v>
          </cell>
          <cell r="E12">
            <v>6.2</v>
          </cell>
          <cell r="J12">
            <v>5.65</v>
          </cell>
          <cell r="O12">
            <v>6.3500000000000005</v>
          </cell>
          <cell r="Q12">
            <v>18.200000000000003</v>
          </cell>
        </row>
        <row r="13">
          <cell r="E13">
            <v>5.5</v>
          </cell>
          <cell r="J13">
            <v>4.9499999999999993</v>
          </cell>
          <cell r="O13">
            <v>5.6000000000000014</v>
          </cell>
          <cell r="Q13">
            <v>16.05</v>
          </cell>
        </row>
        <row r="14">
          <cell r="E14">
            <v>8.4</v>
          </cell>
          <cell r="J14">
            <v>5.95</v>
          </cell>
          <cell r="O14">
            <v>6.6</v>
          </cell>
          <cell r="Q14">
            <v>20.950000000000003</v>
          </cell>
          <cell r="R14">
            <v>55.2</v>
          </cell>
        </row>
        <row r="15">
          <cell r="B15" t="str">
            <v>Posavádová Stella - 2010</v>
          </cell>
          <cell r="E15">
            <v>5.4</v>
          </cell>
          <cell r="J15">
            <v>5.3</v>
          </cell>
          <cell r="O15">
            <v>4.7499999999999991</v>
          </cell>
          <cell r="P15">
            <v>0.6</v>
          </cell>
          <cell r="Q15">
            <v>14.85</v>
          </cell>
        </row>
        <row r="16">
          <cell r="E16">
            <v>5.6</v>
          </cell>
          <cell r="J16">
            <v>5.7499999999999982</v>
          </cell>
          <cell r="O16">
            <v>6.1999999999999993</v>
          </cell>
          <cell r="P16">
            <v>0.3</v>
          </cell>
          <cell r="Q16">
            <v>17.249999999999996</v>
          </cell>
        </row>
        <row r="17">
          <cell r="E17">
            <v>6.4</v>
          </cell>
          <cell r="J17">
            <v>5.5</v>
          </cell>
          <cell r="O17">
            <v>6.6</v>
          </cell>
          <cell r="Q17">
            <v>18.5</v>
          </cell>
          <cell r="R17">
            <v>50.599999999999994</v>
          </cell>
        </row>
        <row r="18">
          <cell r="B18" t="str">
            <v>Permedlová Nikola - 2009</v>
          </cell>
          <cell r="E18">
            <v>4.7</v>
          </cell>
          <cell r="J18">
            <v>5.4</v>
          </cell>
          <cell r="O18">
            <v>6.15</v>
          </cell>
          <cell r="Q18">
            <v>16.25</v>
          </cell>
        </row>
        <row r="19">
          <cell r="E19">
            <v>5.0999999999999996</v>
          </cell>
          <cell r="J19">
            <v>4.6499999999999995</v>
          </cell>
          <cell r="O19">
            <v>5.4499999999999993</v>
          </cell>
          <cell r="Q19">
            <v>15.2</v>
          </cell>
        </row>
        <row r="20">
          <cell r="E20">
            <v>6.4</v>
          </cell>
          <cell r="J20">
            <v>5.4499999999999993</v>
          </cell>
          <cell r="O20">
            <v>6.6000000000000005</v>
          </cell>
          <cell r="Q20">
            <v>18.45</v>
          </cell>
          <cell r="R20">
            <v>49.9</v>
          </cell>
        </row>
        <row r="21">
          <cell r="B21" t="str">
            <v>Míková Eliška - 2009</v>
          </cell>
          <cell r="E21">
            <v>3.1</v>
          </cell>
          <cell r="J21">
            <v>4.5000000000000009</v>
          </cell>
          <cell r="O21">
            <v>4.3999999999999986</v>
          </cell>
          <cell r="Q21">
            <v>12</v>
          </cell>
        </row>
        <row r="22">
          <cell r="E22">
            <v>2.1</v>
          </cell>
          <cell r="J22">
            <v>2.6000000000000005</v>
          </cell>
          <cell r="O22">
            <v>3.4499999999999984</v>
          </cell>
          <cell r="Q22">
            <v>8.1499999999999986</v>
          </cell>
        </row>
        <row r="23">
          <cell r="E23">
            <v>2.8</v>
          </cell>
          <cell r="J23">
            <v>3.6500000000000004</v>
          </cell>
          <cell r="O23">
            <v>4.4000000000000004</v>
          </cell>
          <cell r="Q23">
            <v>10.850000000000001</v>
          </cell>
          <cell r="R23">
            <v>31</v>
          </cell>
        </row>
        <row r="24">
          <cell r="B24" t="str">
            <v>Fedáková Johana - 2010</v>
          </cell>
          <cell r="E24">
            <v>5.8000000000000007</v>
          </cell>
          <cell r="J24">
            <v>4.8499999999999988</v>
          </cell>
          <cell r="O24">
            <v>4.2499999999999991</v>
          </cell>
          <cell r="P24">
            <v>0.6</v>
          </cell>
          <cell r="Q24">
            <v>14.299999999999999</v>
          </cell>
        </row>
        <row r="25">
          <cell r="E25">
            <v>5.3</v>
          </cell>
          <cell r="J25">
            <v>5.1500000000000021</v>
          </cell>
          <cell r="O25">
            <v>5.5</v>
          </cell>
          <cell r="Q25">
            <v>15.950000000000003</v>
          </cell>
        </row>
        <row r="26">
          <cell r="E26">
            <v>6.2</v>
          </cell>
          <cell r="J26">
            <v>5.35</v>
          </cell>
          <cell r="O26">
            <v>6.1999999999999993</v>
          </cell>
          <cell r="Q26">
            <v>17.75</v>
          </cell>
          <cell r="R26">
            <v>48</v>
          </cell>
        </row>
      </sheetData>
      <sheetData sheetId="2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3">
          <cell r="B3" t="str">
            <v xml:space="preserve">Oblastní přebor </v>
          </cell>
        </row>
        <row r="4">
          <cell r="B4" t="str">
            <v>Tábor 27.4.2024</v>
          </cell>
        </row>
        <row r="6">
          <cell r="B6" t="str">
            <v>Kategorie: Seniorky B</v>
          </cell>
        </row>
        <row r="8">
          <cell r="D8" t="str">
            <v>Kužele</v>
          </cell>
          <cell r="E8" t="str">
            <v>Stuha</v>
          </cell>
          <cell r="F8" t="str">
            <v>Lib.náčiní</v>
          </cell>
        </row>
        <row r="9">
          <cell r="C9" t="str">
            <v>SK MG Máj České Budějovice</v>
          </cell>
        </row>
        <row r="10">
          <cell r="C10" t="str">
            <v>RG Proactive Milevsko</v>
          </cell>
        </row>
        <row r="11">
          <cell r="C11" t="str">
            <v>RG Proactive Milevsko</v>
          </cell>
        </row>
        <row r="12">
          <cell r="C12" t="str">
            <v>GSK Tábor</v>
          </cell>
        </row>
      </sheetData>
      <sheetData sheetId="1">
        <row r="9">
          <cell r="B9" t="str">
            <v>Arutiunian Nina - 2008</v>
          </cell>
          <cell r="E9">
            <v>6.3</v>
          </cell>
          <cell r="J9">
            <v>5.0999999999999996</v>
          </cell>
          <cell r="O9">
            <v>4.9000000000000004</v>
          </cell>
          <cell r="Q9">
            <v>16.299999999999997</v>
          </cell>
        </row>
        <row r="10">
          <cell r="E10">
            <v>6.3</v>
          </cell>
          <cell r="J10">
            <v>5.2999999999999989</v>
          </cell>
          <cell r="O10">
            <v>5.3499999999999988</v>
          </cell>
          <cell r="Q10">
            <v>16.949999999999996</v>
          </cell>
        </row>
        <row r="11">
          <cell r="E11">
            <v>6.1</v>
          </cell>
          <cell r="J11">
            <v>5.5</v>
          </cell>
          <cell r="O11">
            <v>5.85</v>
          </cell>
          <cell r="Q11">
            <v>17.45</v>
          </cell>
          <cell r="R11">
            <v>50.699999999999989</v>
          </cell>
        </row>
        <row r="12">
          <cell r="B12" t="str">
            <v>Korytová Ludmila - 1993</v>
          </cell>
          <cell r="E12">
            <v>5.0999999999999996</v>
          </cell>
          <cell r="J12">
            <v>5.5500000000000007</v>
          </cell>
          <cell r="O12">
            <v>6.1</v>
          </cell>
          <cell r="Q12">
            <v>16.75</v>
          </cell>
        </row>
        <row r="13">
          <cell r="E13">
            <v>4.2</v>
          </cell>
          <cell r="J13">
            <v>5.4500000000000011</v>
          </cell>
          <cell r="O13">
            <v>5.75</v>
          </cell>
          <cell r="Q13">
            <v>15.400000000000002</v>
          </cell>
        </row>
        <row r="14">
          <cell r="E14">
            <v>4.5999999999999996</v>
          </cell>
          <cell r="J14">
            <v>5.6499999999999986</v>
          </cell>
          <cell r="O14">
            <v>6.4499999999999993</v>
          </cell>
          <cell r="Q14">
            <v>16.699999999999996</v>
          </cell>
          <cell r="R14">
            <v>48.85</v>
          </cell>
        </row>
        <row r="15">
          <cell r="B15" t="str">
            <v>Králová Karin- 2008</v>
          </cell>
          <cell r="E15">
            <v>6</v>
          </cell>
          <cell r="J15">
            <v>5.25</v>
          </cell>
          <cell r="O15">
            <v>6.4</v>
          </cell>
          <cell r="P15">
            <v>0.3</v>
          </cell>
          <cell r="Q15">
            <v>17.349999999999998</v>
          </cell>
        </row>
        <row r="16">
          <cell r="E16">
            <v>5</v>
          </cell>
          <cell r="J16">
            <v>4.6499999999999986</v>
          </cell>
          <cell r="O16">
            <v>5.4</v>
          </cell>
          <cell r="Q16">
            <v>15.049999999999999</v>
          </cell>
        </row>
        <row r="17">
          <cell r="E17">
            <v>6.9</v>
          </cell>
          <cell r="J17">
            <v>5.35</v>
          </cell>
          <cell r="O17">
            <v>5.6000000000000005</v>
          </cell>
          <cell r="Q17">
            <v>17.850000000000001</v>
          </cell>
          <cell r="R17">
            <v>50.25</v>
          </cell>
        </row>
        <row r="18">
          <cell r="B18" t="str">
            <v>Kadlecová Andrea - 2008</v>
          </cell>
          <cell r="E18">
            <v>4.8000000000000007</v>
          </cell>
          <cell r="J18">
            <v>4.8999999999999995</v>
          </cell>
          <cell r="O18">
            <v>4.6500000000000021</v>
          </cell>
          <cell r="Q18">
            <v>14.350000000000001</v>
          </cell>
        </row>
        <row r="19">
          <cell r="E19">
            <v>3.6</v>
          </cell>
          <cell r="J19">
            <v>5.1000000000000005</v>
          </cell>
          <cell r="O19">
            <v>4.9000000000000004</v>
          </cell>
          <cell r="Q19">
            <v>13.600000000000001</v>
          </cell>
        </row>
        <row r="20">
          <cell r="E20">
            <v>4.4000000000000004</v>
          </cell>
          <cell r="J20">
            <v>4.9499999999999993</v>
          </cell>
          <cell r="O20">
            <v>5.9</v>
          </cell>
          <cell r="Q20">
            <v>15.25</v>
          </cell>
          <cell r="R20">
            <v>43.2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>
      <selection activeCell="J12" sqref="J12"/>
    </sheetView>
  </sheetViews>
  <sheetFormatPr defaultRowHeight="14.4"/>
  <cols>
    <col min="2" max="2" width="25.44140625" customWidth="1"/>
    <col min="3" max="3" width="26.109375" customWidth="1"/>
  </cols>
  <sheetData>
    <row r="1" spans="1:8" ht="21">
      <c r="A1" s="1"/>
      <c r="B1" s="14" t="s">
        <v>0</v>
      </c>
      <c r="C1" s="1"/>
      <c r="D1" s="1"/>
      <c r="E1" s="1"/>
      <c r="F1" s="1"/>
      <c r="G1" s="1"/>
      <c r="H1" s="1"/>
    </row>
    <row r="3" spans="1:8" ht="28.8">
      <c r="A3" s="1"/>
      <c r="B3" s="15" t="s">
        <v>1</v>
      </c>
      <c r="C3" s="1"/>
      <c r="D3" s="1"/>
      <c r="E3" s="1"/>
      <c r="F3" s="1"/>
      <c r="G3" s="1"/>
      <c r="H3" s="1"/>
    </row>
    <row r="4" spans="1:8">
      <c r="A4" s="1"/>
      <c r="B4" s="2" t="s">
        <v>2</v>
      </c>
      <c r="C4" s="1"/>
      <c r="D4" s="1"/>
      <c r="E4" s="1"/>
      <c r="F4" s="1"/>
      <c r="G4" s="1"/>
      <c r="H4" s="1"/>
    </row>
    <row r="6" spans="1:8">
      <c r="A6" s="1"/>
      <c r="B6" s="13" t="s">
        <v>3</v>
      </c>
      <c r="C6" s="1"/>
      <c r="D6" s="1"/>
      <c r="E6" s="1"/>
      <c r="F6" s="1"/>
      <c r="G6" s="1"/>
      <c r="H6" s="1"/>
    </row>
    <row r="7" spans="1:8" ht="15" thickBot="1">
      <c r="A7" s="1"/>
      <c r="B7" s="1"/>
      <c r="C7" s="1"/>
      <c r="D7" s="1"/>
      <c r="E7" s="1"/>
      <c r="F7" s="1"/>
      <c r="G7" s="1"/>
      <c r="H7" s="1"/>
    </row>
    <row r="8" spans="1:8" ht="15" thickBot="1">
      <c r="A8" s="11"/>
      <c r="B8" s="24"/>
      <c r="C8" s="11"/>
      <c r="D8" s="178"/>
      <c r="E8" s="178"/>
      <c r="F8" s="178"/>
      <c r="G8" s="178"/>
      <c r="H8" s="179"/>
    </row>
    <row r="9" spans="1:8" ht="15" thickBot="1">
      <c r="A9" s="26" t="s">
        <v>4</v>
      </c>
      <c r="B9" s="25" t="s">
        <v>5</v>
      </c>
      <c r="C9" s="12" t="s">
        <v>6</v>
      </c>
      <c r="D9" s="8" t="s">
        <v>7</v>
      </c>
      <c r="E9" s="27" t="s">
        <v>8</v>
      </c>
      <c r="F9" s="9" t="s">
        <v>9</v>
      </c>
      <c r="G9" s="7" t="s">
        <v>10</v>
      </c>
      <c r="H9" s="34" t="s">
        <v>11</v>
      </c>
    </row>
    <row r="10" spans="1:8">
      <c r="A10" s="3">
        <v>1</v>
      </c>
      <c r="B10" s="10" t="s">
        <v>12</v>
      </c>
      <c r="C10" s="31" t="s">
        <v>13</v>
      </c>
      <c r="D10" s="16">
        <v>2.9</v>
      </c>
      <c r="E10" s="28">
        <v>4.5000000000000018</v>
      </c>
      <c r="F10" s="17">
        <v>7.0500000000000007</v>
      </c>
      <c r="G10" s="18">
        <v>0</v>
      </c>
      <c r="H10" s="35">
        <v>14.450000000000003</v>
      </c>
    </row>
    <row r="11" spans="1:8">
      <c r="A11" s="3">
        <v>2</v>
      </c>
      <c r="B11" s="10" t="s">
        <v>14</v>
      </c>
      <c r="C11" s="32" t="s">
        <v>13</v>
      </c>
      <c r="D11" s="19">
        <v>2.4</v>
      </c>
      <c r="E11" s="28">
        <v>4.5999999999999996</v>
      </c>
      <c r="F11" s="17">
        <v>6.85</v>
      </c>
      <c r="G11" s="20">
        <v>0</v>
      </c>
      <c r="H11" s="36">
        <v>13.85</v>
      </c>
    </row>
    <row r="12" spans="1:8">
      <c r="A12" s="3">
        <v>3</v>
      </c>
      <c r="B12" s="10" t="s">
        <v>15</v>
      </c>
      <c r="C12" s="32" t="s">
        <v>13</v>
      </c>
      <c r="D12" s="19">
        <v>1.9</v>
      </c>
      <c r="E12" s="28">
        <v>4.1499999999999986</v>
      </c>
      <c r="F12" s="17">
        <v>5.8500000000000005</v>
      </c>
      <c r="G12" s="20">
        <v>0</v>
      </c>
      <c r="H12" s="36">
        <v>11.899999999999999</v>
      </c>
    </row>
    <row r="13" spans="1:8">
      <c r="A13" s="3">
        <v>4</v>
      </c>
      <c r="B13" s="10" t="s">
        <v>16</v>
      </c>
      <c r="C13" s="32" t="s">
        <v>17</v>
      </c>
      <c r="D13" s="19">
        <v>2.2000000000000002</v>
      </c>
      <c r="E13" s="28">
        <v>4.0500000000000016</v>
      </c>
      <c r="F13" s="17">
        <v>5.5500000000000007</v>
      </c>
      <c r="G13" s="20">
        <v>0</v>
      </c>
      <c r="H13" s="36">
        <v>11.800000000000002</v>
      </c>
    </row>
    <row r="14" spans="1:8">
      <c r="A14" s="3">
        <v>5</v>
      </c>
      <c r="B14" s="10" t="s">
        <v>18</v>
      </c>
      <c r="C14" s="32" t="s">
        <v>19</v>
      </c>
      <c r="D14" s="19">
        <v>1.6</v>
      </c>
      <c r="E14" s="28">
        <v>3.9499999999999993</v>
      </c>
      <c r="F14" s="17">
        <v>5.9</v>
      </c>
      <c r="G14" s="20">
        <v>0</v>
      </c>
      <c r="H14" s="36">
        <v>11.45</v>
      </c>
    </row>
    <row r="15" spans="1:8">
      <c r="A15" s="3">
        <v>6</v>
      </c>
      <c r="B15" s="10" t="s">
        <v>20</v>
      </c>
      <c r="C15" s="32" t="s">
        <v>21</v>
      </c>
      <c r="D15" s="19">
        <v>1</v>
      </c>
      <c r="E15" s="28">
        <v>4.200000000000002</v>
      </c>
      <c r="F15" s="17">
        <v>5.85</v>
      </c>
      <c r="G15" s="20">
        <v>0</v>
      </c>
      <c r="H15" s="36">
        <v>11.05</v>
      </c>
    </row>
    <row r="16" spans="1:8">
      <c r="A16" s="3">
        <v>7</v>
      </c>
      <c r="B16" s="10" t="s">
        <v>22</v>
      </c>
      <c r="C16" s="32" t="s">
        <v>23</v>
      </c>
      <c r="D16" s="19">
        <v>1.5</v>
      </c>
      <c r="E16" s="28">
        <v>3.8499999999999996</v>
      </c>
      <c r="F16" s="17">
        <v>5.4499999999999993</v>
      </c>
      <c r="G16" s="20">
        <v>0</v>
      </c>
      <c r="H16" s="36">
        <v>10.799999999999999</v>
      </c>
    </row>
    <row r="17" spans="1:8">
      <c r="A17" s="3">
        <v>8</v>
      </c>
      <c r="B17" s="10" t="s">
        <v>24</v>
      </c>
      <c r="C17" s="32" t="s">
        <v>21</v>
      </c>
      <c r="D17" s="19">
        <v>0.8</v>
      </c>
      <c r="E17" s="28">
        <v>3.9500000000000011</v>
      </c>
      <c r="F17" s="17">
        <v>5.85</v>
      </c>
      <c r="G17" s="20">
        <v>0</v>
      </c>
      <c r="H17" s="36">
        <v>10.600000000000001</v>
      </c>
    </row>
    <row r="18" spans="1:8">
      <c r="A18" s="3">
        <v>9</v>
      </c>
      <c r="B18" s="10" t="s">
        <v>25</v>
      </c>
      <c r="C18" s="32" t="s">
        <v>17</v>
      </c>
      <c r="D18" s="19">
        <v>1</v>
      </c>
      <c r="E18" s="28">
        <v>3.7</v>
      </c>
      <c r="F18" s="17">
        <v>5.1999999999999993</v>
      </c>
      <c r="G18" s="20">
        <v>0</v>
      </c>
      <c r="H18" s="36">
        <v>9.8999999999999986</v>
      </c>
    </row>
    <row r="19" spans="1:8">
      <c r="A19" s="3">
        <v>10</v>
      </c>
      <c r="B19" s="10" t="s">
        <v>26</v>
      </c>
      <c r="C19" s="32" t="s">
        <v>27</v>
      </c>
      <c r="D19" s="19">
        <v>0.8</v>
      </c>
      <c r="E19" s="28">
        <v>3.5999999999999988</v>
      </c>
      <c r="F19" s="17">
        <v>5.1499999999999995</v>
      </c>
      <c r="G19" s="20">
        <v>0</v>
      </c>
      <c r="H19" s="36">
        <v>9.5499999999999972</v>
      </c>
    </row>
    <row r="20" spans="1:8">
      <c r="A20" s="3">
        <v>11</v>
      </c>
      <c r="B20" s="10" t="s">
        <v>28</v>
      </c>
      <c r="C20" s="32" t="s">
        <v>21</v>
      </c>
      <c r="D20" s="19">
        <v>1.1000000000000001</v>
      </c>
      <c r="E20" s="28">
        <v>3.1999999999999984</v>
      </c>
      <c r="F20" s="17">
        <v>5.2</v>
      </c>
      <c r="G20" s="20">
        <v>0</v>
      </c>
      <c r="H20" s="36">
        <v>9.5</v>
      </c>
    </row>
    <row r="21" spans="1:8">
      <c r="A21" s="3">
        <v>12</v>
      </c>
      <c r="B21" s="10" t="s">
        <v>29</v>
      </c>
      <c r="C21" s="32" t="s">
        <v>23</v>
      </c>
      <c r="D21" s="19">
        <v>0.8</v>
      </c>
      <c r="E21" s="28">
        <v>3.0999999999999996</v>
      </c>
      <c r="F21" s="17">
        <v>5.0500000000000007</v>
      </c>
      <c r="G21" s="20">
        <v>0</v>
      </c>
      <c r="H21" s="36">
        <v>8.9499999999999993</v>
      </c>
    </row>
    <row r="22" spans="1:8">
      <c r="A22" s="3">
        <v>13</v>
      </c>
      <c r="B22" s="10" t="s">
        <v>30</v>
      </c>
      <c r="C22" s="32" t="s">
        <v>17</v>
      </c>
      <c r="D22" s="19">
        <v>0.2</v>
      </c>
      <c r="E22" s="28">
        <v>3.1500000000000004</v>
      </c>
      <c r="F22" s="17">
        <v>5.1500000000000021</v>
      </c>
      <c r="G22" s="20">
        <v>0</v>
      </c>
      <c r="H22" s="36">
        <v>8.5000000000000036</v>
      </c>
    </row>
    <row r="23" spans="1:8">
      <c r="A23" s="3">
        <v>14</v>
      </c>
      <c r="B23" s="10" t="s">
        <v>31</v>
      </c>
      <c r="C23" s="32" t="s">
        <v>27</v>
      </c>
      <c r="D23" s="19">
        <v>0.7</v>
      </c>
      <c r="E23" s="28">
        <v>2.9500000000000011</v>
      </c>
      <c r="F23" s="17">
        <v>4.8499999999999996</v>
      </c>
      <c r="G23" s="20">
        <v>0</v>
      </c>
      <c r="H23" s="36">
        <v>8.5</v>
      </c>
    </row>
    <row r="24" spans="1:8">
      <c r="A24" s="3">
        <v>15</v>
      </c>
      <c r="B24" s="10" t="s">
        <v>32</v>
      </c>
      <c r="C24" s="32" t="s">
        <v>21</v>
      </c>
      <c r="D24" s="19">
        <v>0.4</v>
      </c>
      <c r="E24" s="28">
        <v>2.8500000000000014</v>
      </c>
      <c r="F24" s="17">
        <v>4.8499999999999996</v>
      </c>
      <c r="G24" s="20">
        <v>0</v>
      </c>
      <c r="H24" s="36">
        <v>8.1000000000000014</v>
      </c>
    </row>
    <row r="25" spans="1:8">
      <c r="A25" s="3">
        <v>16</v>
      </c>
      <c r="B25" s="10" t="s">
        <v>33</v>
      </c>
      <c r="C25" s="32" t="s">
        <v>13</v>
      </c>
      <c r="D25" s="19">
        <v>1.1000000000000001</v>
      </c>
      <c r="E25" s="28">
        <v>3.05</v>
      </c>
      <c r="F25" s="17">
        <v>3.9000000000000004</v>
      </c>
      <c r="G25" s="20">
        <v>0</v>
      </c>
      <c r="H25" s="36">
        <v>8.0500000000000007</v>
      </c>
    </row>
    <row r="26" spans="1:8">
      <c r="A26" s="3">
        <v>17</v>
      </c>
      <c r="B26" s="10" t="s">
        <v>34</v>
      </c>
      <c r="C26" s="32" t="s">
        <v>13</v>
      </c>
      <c r="D26" s="19">
        <v>0.5</v>
      </c>
      <c r="E26" s="28">
        <v>2.75</v>
      </c>
      <c r="F26" s="17">
        <v>4.3499999999999996</v>
      </c>
      <c r="G26" s="20">
        <v>0</v>
      </c>
      <c r="H26" s="36">
        <v>7.6</v>
      </c>
    </row>
    <row r="27" spans="1:8">
      <c r="A27" s="3">
        <v>18</v>
      </c>
      <c r="B27" s="10" t="s">
        <v>35</v>
      </c>
      <c r="C27" s="32" t="s">
        <v>21</v>
      </c>
      <c r="D27" s="19">
        <v>0.2</v>
      </c>
      <c r="E27" s="28">
        <v>2.6499999999999986</v>
      </c>
      <c r="F27" s="17">
        <v>4.4000000000000012</v>
      </c>
      <c r="G27" s="20">
        <v>0</v>
      </c>
      <c r="H27" s="36">
        <v>7.25</v>
      </c>
    </row>
    <row r="28" spans="1:8">
      <c r="A28" s="3">
        <v>19</v>
      </c>
      <c r="B28" s="10" t="s">
        <v>36</v>
      </c>
      <c r="C28" s="32" t="s">
        <v>13</v>
      </c>
      <c r="D28" s="19">
        <v>0.6</v>
      </c>
      <c r="E28" s="28">
        <v>2.9500000000000011</v>
      </c>
      <c r="F28" s="17">
        <v>3.6000000000000005</v>
      </c>
      <c r="G28" s="20">
        <v>0</v>
      </c>
      <c r="H28" s="36">
        <v>7.1500000000000021</v>
      </c>
    </row>
    <row r="29" spans="1:8">
      <c r="A29" s="3">
        <v>20</v>
      </c>
      <c r="B29" s="10" t="s">
        <v>37</v>
      </c>
      <c r="C29" s="32" t="s">
        <v>17</v>
      </c>
      <c r="D29" s="19">
        <v>0.5</v>
      </c>
      <c r="E29" s="28">
        <v>2.8</v>
      </c>
      <c r="F29" s="17">
        <v>3.6500000000000004</v>
      </c>
      <c r="G29" s="20">
        <v>0</v>
      </c>
      <c r="H29" s="36">
        <v>6.95</v>
      </c>
    </row>
    <row r="30" spans="1:8">
      <c r="A30" s="3">
        <v>21</v>
      </c>
      <c r="B30" s="10" t="s">
        <v>38</v>
      </c>
      <c r="C30" s="32" t="s">
        <v>27</v>
      </c>
      <c r="D30" s="19">
        <v>0.4</v>
      </c>
      <c r="E30" s="28">
        <v>2.4500000000000002</v>
      </c>
      <c r="F30" s="17">
        <v>3.5499999999999989</v>
      </c>
      <c r="G30" s="20">
        <v>0</v>
      </c>
      <c r="H30" s="36">
        <v>6.3999999999999986</v>
      </c>
    </row>
    <row r="31" spans="1:8" ht="15" thickBot="1">
      <c r="A31" s="4">
        <v>22</v>
      </c>
      <c r="B31" s="23" t="s">
        <v>39</v>
      </c>
      <c r="C31" s="33" t="s">
        <v>13</v>
      </c>
      <c r="D31" s="21">
        <v>0.2</v>
      </c>
      <c r="E31" s="29">
        <v>2.5500000000000007</v>
      </c>
      <c r="F31" s="30">
        <v>2.7000000000000011</v>
      </c>
      <c r="G31" s="22">
        <v>0</v>
      </c>
      <c r="H31" s="37">
        <v>5.450000000000002</v>
      </c>
    </row>
  </sheetData>
  <mergeCells count="1">
    <mergeCell ref="D8:H8"/>
  </mergeCell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42"/>
  <sheetViews>
    <sheetView workbookViewId="0">
      <selection activeCell="C1" sqref="C1"/>
    </sheetView>
  </sheetViews>
  <sheetFormatPr defaultRowHeight="14.4"/>
  <cols>
    <col min="2" max="2" width="29.6640625" bestFit="1" customWidth="1"/>
    <col min="3" max="3" width="13.77734375" bestFit="1" customWidth="1"/>
  </cols>
  <sheetData>
    <row r="1" spans="1:21" ht="21">
      <c r="A1" s="1"/>
      <c r="B1" s="14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8.8">
      <c r="A3" s="1"/>
      <c r="B3" s="15" t="str">
        <f>[9]List1!B3</f>
        <v xml:space="preserve">Oblastní přebor 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>
      <c r="A4" s="1"/>
      <c r="B4" s="2" t="str">
        <f>[9]List1!B4</f>
        <v>Tábor 27.4.2024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>
      <c r="A6" s="1"/>
      <c r="B6" s="13" t="str">
        <f>[9]List1!B6</f>
        <v>Kategorie: Seniorky B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5" thickBot="1">
      <c r="A8" s="41"/>
      <c r="B8" s="11"/>
      <c r="C8" s="11"/>
      <c r="D8" s="185" t="str">
        <f>[9]List1!D8</f>
        <v>Kužele</v>
      </c>
      <c r="E8" s="185"/>
      <c r="F8" s="185"/>
      <c r="G8" s="185"/>
      <c r="H8" s="185"/>
      <c r="I8" s="186" t="str">
        <f>[9]List1!E8</f>
        <v>Stuha</v>
      </c>
      <c r="J8" s="185"/>
      <c r="K8" s="185"/>
      <c r="L8" s="185"/>
      <c r="M8" s="187"/>
      <c r="N8" s="186" t="str">
        <f>[9]List1!F8</f>
        <v>Lib.náčiní</v>
      </c>
      <c r="O8" s="185"/>
      <c r="P8" s="185"/>
      <c r="Q8" s="185"/>
      <c r="R8" s="187"/>
      <c r="S8" s="90" t="s">
        <v>40</v>
      </c>
      <c r="T8" s="1"/>
      <c r="U8" s="1"/>
    </row>
    <row r="9" spans="1:21" ht="15" thickBot="1">
      <c r="A9" s="43" t="s">
        <v>4</v>
      </c>
      <c r="B9" s="12" t="s">
        <v>5</v>
      </c>
      <c r="C9" s="12" t="s">
        <v>6</v>
      </c>
      <c r="D9" s="91" t="s">
        <v>7</v>
      </c>
      <c r="E9" s="92" t="s">
        <v>8</v>
      </c>
      <c r="F9" s="93" t="s">
        <v>9</v>
      </c>
      <c r="G9" s="94" t="s">
        <v>10</v>
      </c>
      <c r="H9" s="95" t="s">
        <v>11</v>
      </c>
      <c r="I9" s="96" t="s">
        <v>7</v>
      </c>
      <c r="J9" s="97" t="s">
        <v>8</v>
      </c>
      <c r="K9" s="98" t="s">
        <v>9</v>
      </c>
      <c r="L9" s="98" t="s">
        <v>10</v>
      </c>
      <c r="M9" s="99" t="s">
        <v>11</v>
      </c>
      <c r="N9" s="100" t="s">
        <v>7</v>
      </c>
      <c r="O9" s="100" t="s">
        <v>8</v>
      </c>
      <c r="P9" s="100" t="s">
        <v>9</v>
      </c>
      <c r="Q9" s="100" t="s">
        <v>10</v>
      </c>
      <c r="R9" s="100" t="s">
        <v>11</v>
      </c>
      <c r="S9" s="101"/>
      <c r="T9" s="1"/>
      <c r="U9" s="1"/>
    </row>
    <row r="10" spans="1:21">
      <c r="A10" s="53">
        <v>1</v>
      </c>
      <c r="B10" s="54" t="str">
        <f>[9]List2!B9</f>
        <v>Arutiunian Nina - 2008</v>
      </c>
      <c r="C10" s="38" t="str">
        <f>[9]List1!C9</f>
        <v>SK MG Máj České Budějovice</v>
      </c>
      <c r="D10" s="16">
        <f>[9]List2!E9</f>
        <v>6.3</v>
      </c>
      <c r="E10" s="28">
        <f>[9]List2!J9</f>
        <v>5.0999999999999996</v>
      </c>
      <c r="F10" s="17">
        <f>[9]List2!O9</f>
        <v>4.9000000000000004</v>
      </c>
      <c r="G10" s="18">
        <f>[9]List2!P9</f>
        <v>0</v>
      </c>
      <c r="H10" s="55">
        <f>[9]List2!Q9</f>
        <v>16.299999999999997</v>
      </c>
      <c r="I10" s="56">
        <f>[9]List2!E10</f>
        <v>6.3</v>
      </c>
      <c r="J10" s="57">
        <f>[9]List2!J10</f>
        <v>5.2999999999999989</v>
      </c>
      <c r="K10" s="16">
        <f>[9]List2!O10</f>
        <v>5.3499999999999988</v>
      </c>
      <c r="L10" s="16">
        <f>[9]List2!P10</f>
        <v>0</v>
      </c>
      <c r="M10" s="17">
        <f>[9]List2!Q10</f>
        <v>16.949999999999996</v>
      </c>
      <c r="N10" s="102">
        <f>[9]List2!E11</f>
        <v>6.1</v>
      </c>
      <c r="O10" s="102">
        <f>[9]List2!J11</f>
        <v>5.5</v>
      </c>
      <c r="P10" s="102">
        <f>[9]List2!O11</f>
        <v>5.85</v>
      </c>
      <c r="Q10" s="102">
        <f>[9]List2!P11</f>
        <v>0</v>
      </c>
      <c r="R10" s="102">
        <f>[9]List2!Q11</f>
        <v>17.45</v>
      </c>
      <c r="S10" s="58">
        <f>[9]List2!R11</f>
        <v>50.699999999999989</v>
      </c>
      <c r="T10" s="1"/>
      <c r="U10" s="1"/>
    </row>
    <row r="11" spans="1:21">
      <c r="A11" s="3">
        <v>2</v>
      </c>
      <c r="B11" s="10" t="str">
        <f>[9]List2!B15</f>
        <v>Králová Karin- 2008</v>
      </c>
      <c r="C11" s="38" t="str">
        <f>[9]List1!C11</f>
        <v>RG Proactive Milevsko</v>
      </c>
      <c r="D11" s="19">
        <f>[9]List2!E15</f>
        <v>6</v>
      </c>
      <c r="E11" s="28">
        <f>[9]List2!J15</f>
        <v>5.25</v>
      </c>
      <c r="F11" s="17">
        <f>[9]List2!O15</f>
        <v>6.4</v>
      </c>
      <c r="G11" s="20">
        <f>[9]List2!P15</f>
        <v>0.3</v>
      </c>
      <c r="H11" s="61">
        <f>[9]List2!Q15</f>
        <v>17.349999999999998</v>
      </c>
      <c r="I11" s="62">
        <f>[9]List2!E16</f>
        <v>5</v>
      </c>
      <c r="J11" s="57">
        <f>[9]List2!J16</f>
        <v>4.6499999999999986</v>
      </c>
      <c r="K11" s="16">
        <f>[9]List2!O16</f>
        <v>5.4</v>
      </c>
      <c r="L11" s="19">
        <f>[9]List2!P16</f>
        <v>0</v>
      </c>
      <c r="M11" s="60">
        <f>[9]List2!Q16</f>
        <v>15.049999999999999</v>
      </c>
      <c r="N11" s="103">
        <f>[9]List2!E17</f>
        <v>6.9</v>
      </c>
      <c r="O11" s="102">
        <f>[9]List2!J17</f>
        <v>5.35</v>
      </c>
      <c r="P11" s="102">
        <f>[9]List2!O17</f>
        <v>5.6000000000000005</v>
      </c>
      <c r="Q11" s="103">
        <f>[9]List2!P17</f>
        <v>0</v>
      </c>
      <c r="R11" s="103">
        <f>[9]List2!Q17</f>
        <v>17.850000000000001</v>
      </c>
      <c r="S11" s="64">
        <f>[9]List2!R17</f>
        <v>50.25</v>
      </c>
      <c r="T11" s="1"/>
      <c r="U11" s="1"/>
    </row>
    <row r="12" spans="1:21">
      <c r="A12" s="3">
        <v>3</v>
      </c>
      <c r="B12" s="10" t="str">
        <f>[9]List2!B12</f>
        <v>Korytová Ludmila - 1993</v>
      </c>
      <c r="C12" s="38" t="str">
        <f>[9]List1!C10</f>
        <v>RG Proactive Milevsko</v>
      </c>
      <c r="D12" s="19">
        <f>[9]List2!E12</f>
        <v>5.0999999999999996</v>
      </c>
      <c r="E12" s="28">
        <f>[9]List2!J12</f>
        <v>5.5500000000000007</v>
      </c>
      <c r="F12" s="17">
        <f>[9]List2!O12</f>
        <v>6.1</v>
      </c>
      <c r="G12" s="20">
        <f>[9]List2!P12</f>
        <v>0</v>
      </c>
      <c r="H12" s="61">
        <f>[9]List2!Q12</f>
        <v>16.75</v>
      </c>
      <c r="I12" s="62">
        <f>[9]List2!E13</f>
        <v>4.2</v>
      </c>
      <c r="J12" s="57">
        <f>[9]List2!J13</f>
        <v>5.4500000000000011</v>
      </c>
      <c r="K12" s="16">
        <f>[9]List2!O13</f>
        <v>5.75</v>
      </c>
      <c r="L12" s="19">
        <f>[9]List2!P13</f>
        <v>0</v>
      </c>
      <c r="M12" s="60">
        <f>[9]List2!Q13</f>
        <v>15.400000000000002</v>
      </c>
      <c r="N12" s="103">
        <f>[9]List2!E14</f>
        <v>4.5999999999999996</v>
      </c>
      <c r="O12" s="102">
        <f>[9]List2!J14</f>
        <v>5.6499999999999986</v>
      </c>
      <c r="P12" s="102">
        <f>[9]List2!O14</f>
        <v>6.4499999999999993</v>
      </c>
      <c r="Q12" s="103">
        <f>[9]List2!P14</f>
        <v>0</v>
      </c>
      <c r="R12" s="103">
        <f>[9]List2!Q14</f>
        <v>16.699999999999996</v>
      </c>
      <c r="S12" s="64">
        <f>[9]List2!R14</f>
        <v>48.85</v>
      </c>
      <c r="T12" s="1"/>
      <c r="U12" s="1"/>
    </row>
    <row r="13" spans="1:21">
      <c r="A13" s="3">
        <v>4</v>
      </c>
      <c r="B13" s="10" t="str">
        <f>[9]List2!B18</f>
        <v>Kadlecová Andrea - 2008</v>
      </c>
      <c r="C13" s="38" t="str">
        <f>[9]List1!C12</f>
        <v>GSK Tábor</v>
      </c>
      <c r="D13" s="19">
        <f>[9]List2!E18</f>
        <v>4.8000000000000007</v>
      </c>
      <c r="E13" s="28">
        <f>[9]List2!J18</f>
        <v>4.8999999999999995</v>
      </c>
      <c r="F13" s="17">
        <f>[9]List2!O18</f>
        <v>4.6500000000000021</v>
      </c>
      <c r="G13" s="20">
        <f>[9]List2!P18</f>
        <v>0</v>
      </c>
      <c r="H13" s="61">
        <f>[9]List2!Q18</f>
        <v>14.350000000000001</v>
      </c>
      <c r="I13" s="62">
        <f>[9]List2!E19</f>
        <v>3.6</v>
      </c>
      <c r="J13" s="57">
        <f>[9]List2!J19</f>
        <v>5.1000000000000005</v>
      </c>
      <c r="K13" s="16">
        <f>[9]List2!O19</f>
        <v>4.9000000000000004</v>
      </c>
      <c r="L13" s="19">
        <f>[9]List2!P19</f>
        <v>0</v>
      </c>
      <c r="M13" s="60">
        <f>[9]List2!Q19</f>
        <v>13.600000000000001</v>
      </c>
      <c r="N13" s="103">
        <f>[9]List2!E20</f>
        <v>4.4000000000000004</v>
      </c>
      <c r="O13" s="102">
        <f>[9]List2!J20</f>
        <v>4.9499999999999993</v>
      </c>
      <c r="P13" s="102">
        <f>[9]List2!O20</f>
        <v>5.9</v>
      </c>
      <c r="Q13" s="103">
        <f>[9]List2!P20</f>
        <v>0</v>
      </c>
      <c r="R13" s="103">
        <f>[9]List2!Q20</f>
        <v>15.25</v>
      </c>
      <c r="S13" s="64">
        <f>[9]List2!R20</f>
        <v>43.2</v>
      </c>
      <c r="T13" s="1"/>
      <c r="U13" s="1"/>
    </row>
    <row r="14" spans="1:21" ht="15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>
      <c r="A15" s="41"/>
      <c r="B15" s="11"/>
      <c r="C15" s="41"/>
      <c r="D15" s="181" t="str">
        <f>D8</f>
        <v>Kužele</v>
      </c>
      <c r="E15" s="182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5" thickBot="1">
      <c r="A16" s="43" t="s">
        <v>4</v>
      </c>
      <c r="B16" s="75" t="s">
        <v>5</v>
      </c>
      <c r="C16" s="76" t="s">
        <v>6</v>
      </c>
      <c r="D16" s="183" t="s">
        <v>11</v>
      </c>
      <c r="E16" s="184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>
      <c r="A17" s="77">
        <v>1</v>
      </c>
      <c r="B17" s="172" t="str">
        <f>[9]List2!B15</f>
        <v>Králová Karin- 2008</v>
      </c>
      <c r="C17" s="173" t="str">
        <f>[9]List1!C11</f>
        <v>RG Proactive Milevsko</v>
      </c>
      <c r="D17" s="108">
        <f>[9]List2!Q15</f>
        <v>17.349999999999998</v>
      </c>
      <c r="E17" s="8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>
      <c r="A18" s="82">
        <v>2</v>
      </c>
      <c r="B18" s="174" t="str">
        <f>[9]List2!B12</f>
        <v>Korytová Ludmila - 1993</v>
      </c>
      <c r="C18" s="175" t="str">
        <f>[9]List1!C10</f>
        <v>RG Proactive Milevsko</v>
      </c>
      <c r="D18" s="109">
        <f>[9]List2!Q12</f>
        <v>16.75</v>
      </c>
      <c r="E18" s="8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>
      <c r="A19" s="82">
        <v>3</v>
      </c>
      <c r="B19" s="174" t="str">
        <f>[9]List2!B9</f>
        <v>Arutiunian Nina - 2008</v>
      </c>
      <c r="C19" s="175" t="str">
        <f>[9]List1!C9</f>
        <v>SK MG Máj České Budějovice</v>
      </c>
      <c r="D19" s="109">
        <f>[9]List2!Q9</f>
        <v>16.299999999999997</v>
      </c>
      <c r="E19" s="85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5" thickBot="1">
      <c r="A20" s="86">
        <v>4</v>
      </c>
      <c r="B20" s="176" t="str">
        <f>[9]List2!B18</f>
        <v>Kadlecová Andrea - 2008</v>
      </c>
      <c r="C20" s="177" t="str">
        <f>[9]List1!C12</f>
        <v>GSK Tábor</v>
      </c>
      <c r="D20" s="110">
        <f>[9]List2!Q18</f>
        <v>14.350000000000001</v>
      </c>
      <c r="E20" s="8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5" thickBo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>
      <c r="A24" s="41"/>
      <c r="B24" s="11"/>
      <c r="C24" s="41"/>
      <c r="D24" s="181" t="str">
        <f>I8</f>
        <v>Stuha</v>
      </c>
      <c r="E24" s="182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5" thickBot="1">
      <c r="A25" s="43" t="s">
        <v>4</v>
      </c>
      <c r="B25" s="75" t="s">
        <v>5</v>
      </c>
      <c r="C25" s="76" t="s">
        <v>6</v>
      </c>
      <c r="D25" s="183" t="s">
        <v>11</v>
      </c>
      <c r="E25" s="184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>
      <c r="A26" s="77">
        <v>1</v>
      </c>
      <c r="B26" s="78" t="str">
        <f>[9]List2!B9</f>
        <v>Arutiunian Nina - 2008</v>
      </c>
      <c r="C26" s="79" t="str">
        <f>[9]List1!C9</f>
        <v>SK MG Máj České Budějovice</v>
      </c>
      <c r="D26" s="108">
        <f>[9]List2!Q10</f>
        <v>16.949999999999996</v>
      </c>
      <c r="E26" s="8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>
      <c r="A27" s="82">
        <v>2</v>
      </c>
      <c r="B27" s="5" t="str">
        <f>[9]List2!B12</f>
        <v>Korytová Ludmila - 1993</v>
      </c>
      <c r="C27" s="83" t="str">
        <f>[9]List1!C10</f>
        <v>RG Proactive Milevsko</v>
      </c>
      <c r="D27" s="109">
        <f>[9]List2!Q13</f>
        <v>15.400000000000002</v>
      </c>
      <c r="E27" s="85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>
      <c r="A28" s="82">
        <v>3</v>
      </c>
      <c r="B28" s="5" t="str">
        <f>[9]List2!B15</f>
        <v>Králová Karin- 2008</v>
      </c>
      <c r="C28" s="83" t="str">
        <f>[9]List1!C11</f>
        <v>RG Proactive Milevsko</v>
      </c>
      <c r="D28" s="109">
        <f>[9]List2!Q16</f>
        <v>15.049999999999999</v>
      </c>
      <c r="E28" s="85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5" thickBot="1">
      <c r="A29" s="86">
        <v>4</v>
      </c>
      <c r="B29" s="6" t="str">
        <f>[9]List2!B18</f>
        <v>Kadlecová Andrea - 2008</v>
      </c>
      <c r="C29" s="87" t="str">
        <f>[9]List1!C12</f>
        <v>GSK Tábor</v>
      </c>
      <c r="D29" s="110">
        <f>[9]List2!Q19</f>
        <v>13.600000000000001</v>
      </c>
      <c r="E29" s="89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5" thickBo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>
      <c r="A32" s="41"/>
      <c r="B32" s="11"/>
      <c r="C32" s="41"/>
      <c r="D32" s="181" t="str">
        <f>N8</f>
        <v>Lib.náčiní</v>
      </c>
      <c r="E32" s="182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5" thickBot="1">
      <c r="A33" s="43" t="s">
        <v>4</v>
      </c>
      <c r="B33" s="75" t="s">
        <v>5</v>
      </c>
      <c r="C33" s="76" t="s">
        <v>6</v>
      </c>
      <c r="D33" s="183" t="s">
        <v>11</v>
      </c>
      <c r="E33" s="184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>
      <c r="A34" s="77">
        <v>1</v>
      </c>
      <c r="B34" s="78" t="str">
        <f>[9]List2!B15</f>
        <v>Králová Karin- 2008</v>
      </c>
      <c r="C34" s="79" t="str">
        <f>[9]List1!C11</f>
        <v>RG Proactive Milevsko</v>
      </c>
      <c r="D34" s="108">
        <f>[9]List2!Q17</f>
        <v>17.850000000000001</v>
      </c>
      <c r="E34" s="8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>
      <c r="A35" s="82">
        <v>2</v>
      </c>
      <c r="B35" s="5" t="str">
        <f>[9]List2!B9</f>
        <v>Arutiunian Nina - 2008</v>
      </c>
      <c r="C35" s="83" t="str">
        <f>[9]List1!C9</f>
        <v>SK MG Máj České Budějovice</v>
      </c>
      <c r="D35" s="109">
        <f>[9]List2!Q11</f>
        <v>17.45</v>
      </c>
      <c r="E35" s="85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>
      <c r="A36" s="82">
        <v>3</v>
      </c>
      <c r="B36" s="5" t="str">
        <f>[9]List2!B12</f>
        <v>Korytová Ludmila - 1993</v>
      </c>
      <c r="C36" s="83" t="str">
        <f>[9]List1!C10</f>
        <v>RG Proactive Milevsko</v>
      </c>
      <c r="D36" s="109">
        <f>[9]List2!Q14</f>
        <v>16.699999999999996</v>
      </c>
      <c r="E36" s="85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5" thickBot="1">
      <c r="A37" s="86">
        <v>4</v>
      </c>
      <c r="B37" s="6" t="str">
        <f>[9]List2!B18</f>
        <v>Kadlecová Andrea - 2008</v>
      </c>
      <c r="C37" s="87" t="str">
        <f>[9]List1!C12</f>
        <v>GSK Tábor</v>
      </c>
      <c r="D37" s="110">
        <f>[9]List2!Q20</f>
        <v>15.25</v>
      </c>
      <c r="E37" s="89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</sheetData>
  <mergeCells count="9">
    <mergeCell ref="N8:R8"/>
    <mergeCell ref="D15:E15"/>
    <mergeCell ref="D16:E16"/>
    <mergeCell ref="D24:E24"/>
    <mergeCell ref="D25:E25"/>
    <mergeCell ref="D32:E32"/>
    <mergeCell ref="D33:E33"/>
    <mergeCell ref="D8:H8"/>
    <mergeCell ref="I8:M8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workbookViewId="0">
      <selection activeCell="A15" sqref="A15"/>
    </sheetView>
  </sheetViews>
  <sheetFormatPr defaultRowHeight="14.4"/>
  <cols>
    <col min="2" max="2" width="24.21875" customWidth="1"/>
    <col min="3" max="3" width="25" customWidth="1"/>
  </cols>
  <sheetData>
    <row r="1" spans="1:8" ht="21">
      <c r="A1" s="1"/>
      <c r="B1" s="14" t="s">
        <v>0</v>
      </c>
      <c r="C1" s="1"/>
      <c r="D1" s="1"/>
      <c r="E1" s="1"/>
      <c r="F1" s="1"/>
      <c r="G1" s="1"/>
      <c r="H1" s="1"/>
    </row>
    <row r="2" spans="1:8">
      <c r="A2" s="1"/>
      <c r="B2" s="1"/>
      <c r="C2" s="1"/>
      <c r="D2" s="1"/>
      <c r="E2" s="1"/>
      <c r="F2" s="1"/>
      <c r="G2" s="1"/>
      <c r="H2" s="1"/>
    </row>
    <row r="3" spans="1:8" ht="28.8">
      <c r="A3" s="1"/>
      <c r="B3" s="15" t="str">
        <f>[1]List1!B3</f>
        <v xml:space="preserve">Oblastní přebor </v>
      </c>
      <c r="C3" s="1"/>
      <c r="D3" s="1"/>
      <c r="E3" s="1"/>
      <c r="F3" s="1"/>
      <c r="G3" s="1"/>
      <c r="H3" s="1"/>
    </row>
    <row r="4" spans="1:8">
      <c r="A4" s="1"/>
      <c r="B4" s="2" t="str">
        <f>[1]List1!B4</f>
        <v>Tábor 27.4.2024</v>
      </c>
      <c r="C4" s="1"/>
      <c r="D4" s="1"/>
      <c r="E4" s="1"/>
      <c r="F4" s="1"/>
      <c r="G4" s="1"/>
      <c r="H4" s="1"/>
    </row>
    <row r="5" spans="1:8">
      <c r="A5" s="1"/>
      <c r="B5" s="1"/>
      <c r="C5" s="1"/>
      <c r="D5" s="1"/>
      <c r="E5" s="1"/>
      <c r="F5" s="1"/>
      <c r="G5" s="1"/>
      <c r="H5" s="1"/>
    </row>
    <row r="6" spans="1:8">
      <c r="A6" s="1"/>
      <c r="B6" s="13" t="str">
        <f>[1]List1!B6</f>
        <v>Kategorie: Naděje nejmladší B - 2016</v>
      </c>
      <c r="C6" s="1"/>
      <c r="D6" s="1"/>
      <c r="E6" s="1"/>
      <c r="F6" s="1"/>
      <c r="G6" s="1"/>
      <c r="H6" s="1"/>
    </row>
    <row r="7" spans="1:8" ht="15" thickBot="1">
      <c r="A7" s="1"/>
      <c r="B7" s="1"/>
      <c r="C7" s="1"/>
      <c r="D7" s="1"/>
      <c r="E7" s="1"/>
      <c r="F7" s="1"/>
      <c r="G7" s="1"/>
      <c r="H7" s="1"/>
    </row>
    <row r="8" spans="1:8" ht="15" thickBot="1">
      <c r="A8" s="11"/>
      <c r="B8" s="24"/>
      <c r="C8" s="11"/>
      <c r="D8" s="178"/>
      <c r="E8" s="178"/>
      <c r="F8" s="178"/>
      <c r="G8" s="178"/>
      <c r="H8" s="179"/>
    </row>
    <row r="9" spans="1:8" ht="15" thickBot="1">
      <c r="A9" s="26" t="s">
        <v>4</v>
      </c>
      <c r="B9" s="25" t="s">
        <v>5</v>
      </c>
      <c r="C9" s="12" t="s">
        <v>6</v>
      </c>
      <c r="D9" s="8" t="s">
        <v>7</v>
      </c>
      <c r="E9" s="27" t="s">
        <v>8</v>
      </c>
      <c r="F9" s="9" t="s">
        <v>9</v>
      </c>
      <c r="G9" s="7" t="s">
        <v>10</v>
      </c>
      <c r="H9" s="34" t="s">
        <v>11</v>
      </c>
    </row>
    <row r="10" spans="1:8">
      <c r="A10" s="3">
        <v>1</v>
      </c>
      <c r="B10" s="10" t="str">
        <f>[1]List2!B11</f>
        <v>Smetková Eliška - 2016</v>
      </c>
      <c r="C10" s="38" t="str">
        <f>[1]List1!C11</f>
        <v>SK MG Máj České Budějovice</v>
      </c>
      <c r="D10" s="16">
        <f>[1]List2!E11</f>
        <v>1.7</v>
      </c>
      <c r="E10" s="28">
        <f>[1]List2!J11</f>
        <v>4.3999999999999995</v>
      </c>
      <c r="F10" s="17">
        <f>[1]List2!O11</f>
        <v>4.7500000000000009</v>
      </c>
      <c r="G10" s="18">
        <f>[1]List2!P11</f>
        <v>0</v>
      </c>
      <c r="H10" s="35">
        <f>[1]List2!Q11</f>
        <v>10.850000000000001</v>
      </c>
    </row>
    <row r="11" spans="1:8">
      <c r="A11" s="3">
        <v>2</v>
      </c>
      <c r="B11" s="10" t="str">
        <f>[1]List2!B9</f>
        <v>Prokešová Sofie - 2016</v>
      </c>
      <c r="C11" s="39" t="str">
        <f>[1]List1!C9</f>
        <v>SK MG Máj České Budějovice</v>
      </c>
      <c r="D11" s="19">
        <f>[1]List2!E9</f>
        <v>1.2</v>
      </c>
      <c r="E11" s="28">
        <f>[1]List2!J9</f>
        <v>3.7</v>
      </c>
      <c r="F11" s="17">
        <f>[1]List2!O9</f>
        <v>5.8999999999999995</v>
      </c>
      <c r="G11" s="20">
        <f>[1]List2!P9</f>
        <v>0</v>
      </c>
      <c r="H11" s="36">
        <f>[1]List2!Q9</f>
        <v>10.8</v>
      </c>
    </row>
    <row r="12" spans="1:8">
      <c r="A12" s="3">
        <v>3</v>
      </c>
      <c r="B12" s="10" t="str">
        <f>[1]List2!B14</f>
        <v>Humpálová Lara - 2016</v>
      </c>
      <c r="C12" s="39" t="str">
        <f>[1]List1!C14</f>
        <v>SK MG Máj České Budějovice</v>
      </c>
      <c r="D12" s="19">
        <f>[1]List2!E14</f>
        <v>0.6</v>
      </c>
      <c r="E12" s="28">
        <f>[1]List2!J14</f>
        <v>3.6500000000000004</v>
      </c>
      <c r="F12" s="17">
        <f>[1]List2!O14</f>
        <v>4.6499999999999995</v>
      </c>
      <c r="G12" s="20">
        <f>[1]List2!P14</f>
        <v>0</v>
      </c>
      <c r="H12" s="36">
        <f>[1]List2!Q14</f>
        <v>8.8999999999999986</v>
      </c>
    </row>
    <row r="13" spans="1:8" ht="15" thickBot="1">
      <c r="A13" s="4">
        <v>4</v>
      </c>
      <c r="B13" s="23" t="str">
        <f>[1]List2!B12</f>
        <v>Vondráková Tereza - 2016</v>
      </c>
      <c r="C13" s="40" t="str">
        <f>[1]List1!C12</f>
        <v>Akademie moderní gymnastiky KP</v>
      </c>
      <c r="D13" s="21">
        <f>[1]List2!E12</f>
        <v>0.9</v>
      </c>
      <c r="E13" s="29">
        <f>[1]List2!J12</f>
        <v>2.8000000000000025</v>
      </c>
      <c r="F13" s="30">
        <f>[1]List2!O12</f>
        <v>4</v>
      </c>
      <c r="G13" s="22">
        <f>[1]List2!P12</f>
        <v>0</v>
      </c>
      <c r="H13" s="37">
        <f>[1]List2!Q12</f>
        <v>7.7000000000000028</v>
      </c>
    </row>
  </sheetData>
  <mergeCells count="1">
    <mergeCell ref="D8:H8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0"/>
  <sheetViews>
    <sheetView workbookViewId="0">
      <selection activeCell="G26" sqref="G26"/>
    </sheetView>
  </sheetViews>
  <sheetFormatPr defaultRowHeight="14.4"/>
  <cols>
    <col min="2" max="2" width="27.6640625" customWidth="1"/>
    <col min="3" max="3" width="16.109375" bestFit="1" customWidth="1"/>
  </cols>
  <sheetData>
    <row r="1" spans="1:14" ht="21">
      <c r="A1" s="1"/>
      <c r="B1" s="14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28.8">
      <c r="A3" s="1"/>
      <c r="B3" s="15" t="str">
        <f>[2]List1!B3</f>
        <v xml:space="preserve">Oblastní přebor 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>
      <c r="A4" s="1"/>
      <c r="B4" s="2" t="str">
        <f>[2]List1!B4</f>
        <v>Tábor 27.4.2024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>
      <c r="A6" s="1"/>
      <c r="B6" s="13" t="str">
        <f>[2]List1!B6</f>
        <v>Kategorie: Naděje nejmladší A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5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5" thickBot="1">
      <c r="A8" s="41"/>
      <c r="B8" s="11"/>
      <c r="C8" s="11"/>
      <c r="D8" s="178" t="str">
        <f>[2]List1!D8</f>
        <v>BN</v>
      </c>
      <c r="E8" s="178"/>
      <c r="F8" s="178"/>
      <c r="G8" s="178"/>
      <c r="H8" s="178"/>
      <c r="I8" s="180" t="str">
        <f>[2]List1!E8</f>
        <v>Švihadlo</v>
      </c>
      <c r="J8" s="178"/>
      <c r="K8" s="178"/>
      <c r="L8" s="178"/>
      <c r="M8" s="179"/>
      <c r="N8" s="42" t="s">
        <v>40</v>
      </c>
    </row>
    <row r="9" spans="1:14" ht="15" thickBot="1">
      <c r="A9" s="43" t="s">
        <v>4</v>
      </c>
      <c r="B9" s="12" t="s">
        <v>5</v>
      </c>
      <c r="C9" s="12" t="s">
        <v>6</v>
      </c>
      <c r="D9" s="44" t="s">
        <v>7</v>
      </c>
      <c r="E9" s="45" t="s">
        <v>8</v>
      </c>
      <c r="F9" s="46" t="s">
        <v>9</v>
      </c>
      <c r="G9" s="12" t="s">
        <v>10</v>
      </c>
      <c r="H9" s="47" t="s">
        <v>11</v>
      </c>
      <c r="I9" s="48" t="s">
        <v>7</v>
      </c>
      <c r="J9" s="49" t="s">
        <v>8</v>
      </c>
      <c r="K9" s="50" t="s">
        <v>9</v>
      </c>
      <c r="L9" s="50" t="s">
        <v>10</v>
      </c>
      <c r="M9" s="51" t="s">
        <v>11</v>
      </c>
      <c r="N9" s="52"/>
    </row>
    <row r="10" spans="1:14">
      <c r="A10" s="53">
        <v>1</v>
      </c>
      <c r="B10" s="54" t="str">
        <f>[2]List2!B31</f>
        <v>Jakešová Rozálie - 2015</v>
      </c>
      <c r="C10" s="38" t="str">
        <f>[2]List1!C20</f>
        <v>TJ Sokol Bernartice</v>
      </c>
      <c r="D10" s="16">
        <f>[2]List2!E31</f>
        <v>3.4</v>
      </c>
      <c r="E10" s="28">
        <f>[2]List2!J31</f>
        <v>5.4500000000000011</v>
      </c>
      <c r="F10" s="17">
        <f>[2]List2!O31</f>
        <v>6.9500000000000011</v>
      </c>
      <c r="G10" s="18">
        <f>[2]List2!P31</f>
        <v>0</v>
      </c>
      <c r="H10" s="55">
        <f>[2]List2!Q31</f>
        <v>15.800000000000002</v>
      </c>
      <c r="I10" s="56">
        <f>[2]List2!E32</f>
        <v>3</v>
      </c>
      <c r="J10" s="57">
        <f>[2]List2!J30</f>
        <v>3.1000000000000014</v>
      </c>
      <c r="K10" s="16">
        <f>[2]List2!O32</f>
        <v>5.8000000000000007</v>
      </c>
      <c r="L10" s="16">
        <f>[2]List2!P32</f>
        <v>0</v>
      </c>
      <c r="M10" s="17">
        <f>[2]List2!Q32</f>
        <v>13.200000000000001</v>
      </c>
      <c r="N10" s="58">
        <f>[2]List2!R32</f>
        <v>29.000000000000004</v>
      </c>
    </row>
    <row r="11" spans="1:14">
      <c r="A11" s="3">
        <v>2</v>
      </c>
      <c r="B11" s="10" t="str">
        <f>[2]List2!B9</f>
        <v>Čeřovská Ella - 2015</v>
      </c>
      <c r="C11" s="38" t="str">
        <f>[2]List1!C9</f>
        <v>RG Proactive Milevsko</v>
      </c>
      <c r="D11" s="19">
        <f>[2]List2!E9</f>
        <v>2.4</v>
      </c>
      <c r="E11" s="59">
        <f>[2]List2!J9</f>
        <v>4.6999999999999993</v>
      </c>
      <c r="F11" s="60">
        <f>[2]List2!O9</f>
        <v>6.6999999999999993</v>
      </c>
      <c r="G11" s="20">
        <f>[2]List2!P9</f>
        <v>0</v>
      </c>
      <c r="H11" s="61">
        <f>[2]List2!Q9</f>
        <v>13.799999999999999</v>
      </c>
      <c r="I11" s="62">
        <f>[2]List2!E10</f>
        <v>3.1</v>
      </c>
      <c r="J11" s="63">
        <f>[2]List2!J10</f>
        <v>3.9999999999999991</v>
      </c>
      <c r="K11" s="19">
        <f>[2]List2!O10</f>
        <v>5.5</v>
      </c>
      <c r="L11" s="19">
        <f>[2]List2!P10</f>
        <v>0</v>
      </c>
      <c r="M11" s="60">
        <f>[2]List2!Q10</f>
        <v>12.6</v>
      </c>
      <c r="N11" s="64">
        <f>[2]List2!R10</f>
        <v>26.4</v>
      </c>
    </row>
    <row r="12" spans="1:14">
      <c r="A12" s="3">
        <v>3</v>
      </c>
      <c r="B12" s="10" t="str">
        <f>[2]List2!B19</f>
        <v>Ivanovska Milana - 2015</v>
      </c>
      <c r="C12" s="38" t="str">
        <f>[2]List1!C14</f>
        <v>SK MG Máj České Budějovice</v>
      </c>
      <c r="D12" s="19">
        <f>[2]List2!E19</f>
        <v>2.8</v>
      </c>
      <c r="E12" s="59">
        <f>[2]List2!J19</f>
        <v>4.4499999999999993</v>
      </c>
      <c r="F12" s="60">
        <f>[2]List2!O19</f>
        <v>6.9</v>
      </c>
      <c r="G12" s="20">
        <f>[2]List2!P19</f>
        <v>0</v>
      </c>
      <c r="H12" s="61">
        <f>[2]List2!Q19</f>
        <v>14.149999999999999</v>
      </c>
      <c r="I12" s="62">
        <f>[2]List2!E20</f>
        <v>3.6</v>
      </c>
      <c r="J12" s="63">
        <f>[2]List2!J20</f>
        <v>3.4499999999999993</v>
      </c>
      <c r="K12" s="19">
        <f>[2]List2!O20</f>
        <v>4.5500000000000025</v>
      </c>
      <c r="L12" s="19">
        <f>[2]List2!P20</f>
        <v>0</v>
      </c>
      <c r="M12" s="60">
        <f>[2]List2!Q20</f>
        <v>11.600000000000001</v>
      </c>
      <c r="N12" s="64">
        <f>[2]List2!R20</f>
        <v>25.75</v>
      </c>
    </row>
    <row r="13" spans="1:14">
      <c r="A13" s="3">
        <v>4</v>
      </c>
      <c r="B13" s="10" t="str">
        <f>[2]List2!B13</f>
        <v>Kukrálová Marie - 2015</v>
      </c>
      <c r="C13" s="38" t="str">
        <f>[2]List1!C11</f>
        <v>TJ Sokol Bernartice</v>
      </c>
      <c r="D13" s="19">
        <f>[2]List2!E13</f>
        <v>2.2999999999999998</v>
      </c>
      <c r="E13" s="59">
        <f>[2]List2!J13</f>
        <v>4.7000000000000011</v>
      </c>
      <c r="F13" s="60">
        <f>[2]List2!O13</f>
        <v>7</v>
      </c>
      <c r="G13" s="20">
        <f>[2]List2!P13</f>
        <v>0</v>
      </c>
      <c r="H13" s="61">
        <f>[2]List2!Q13</f>
        <v>14</v>
      </c>
      <c r="I13" s="62">
        <f>[2]List2!E14</f>
        <v>2.7</v>
      </c>
      <c r="J13" s="63">
        <f>[2]List2!J14</f>
        <v>3.7999999999999989</v>
      </c>
      <c r="K13" s="19">
        <f>[2]List2!O14</f>
        <v>4.6999999999999984</v>
      </c>
      <c r="L13" s="19">
        <f>[2]List2!P14</f>
        <v>0</v>
      </c>
      <c r="M13" s="60">
        <f>[2]List2!Q14</f>
        <v>11.199999999999998</v>
      </c>
      <c r="N13" s="64">
        <f>[2]List2!R14</f>
        <v>25.199999999999996</v>
      </c>
    </row>
    <row r="14" spans="1:14">
      <c r="A14" s="3">
        <v>5</v>
      </c>
      <c r="B14" s="10" t="str">
        <f>[2]List2!B15</f>
        <v>Čunátová Viktorie - 2015</v>
      </c>
      <c r="C14" s="38" t="str">
        <f>[2]List1!C12</f>
        <v>RG Proactive Milevsko</v>
      </c>
      <c r="D14" s="19">
        <f>[2]List2!E15</f>
        <v>2.2000000000000002</v>
      </c>
      <c r="E14" s="59">
        <f>[2]List2!J15</f>
        <v>4.9000000000000004</v>
      </c>
      <c r="F14" s="60">
        <f>[2]List2!O15</f>
        <v>6.85</v>
      </c>
      <c r="G14" s="20">
        <f>[2]List2!P15</f>
        <v>0</v>
      </c>
      <c r="H14" s="61">
        <f>[2]List2!Q15</f>
        <v>13.95</v>
      </c>
      <c r="I14" s="62">
        <f>[2]List2!E16</f>
        <v>2</v>
      </c>
      <c r="J14" s="63">
        <f>[2]List2!J16</f>
        <v>3.8500000000000005</v>
      </c>
      <c r="K14" s="19">
        <f>[2]List2!O16</f>
        <v>4.6500000000000004</v>
      </c>
      <c r="L14" s="19">
        <f>[2]List2!P16</f>
        <v>0</v>
      </c>
      <c r="M14" s="60">
        <f>[2]List2!Q16</f>
        <v>10.5</v>
      </c>
      <c r="N14" s="64">
        <f>[2]List2!R16</f>
        <v>24.45</v>
      </c>
    </row>
    <row r="15" spans="1:14">
      <c r="A15" s="3">
        <v>6</v>
      </c>
      <c r="B15" s="10" t="str">
        <f>[2]List2!B11</f>
        <v>Dvořáková Kristýna - 2015</v>
      </c>
      <c r="C15" s="38" t="str">
        <f>[2]List1!C10</f>
        <v>SK MG Máj České Budějovice</v>
      </c>
      <c r="D15" s="19">
        <f>[2]List2!E11</f>
        <v>2</v>
      </c>
      <c r="E15" s="59">
        <f>[2]List2!J11</f>
        <v>4.5500000000000016</v>
      </c>
      <c r="F15" s="60">
        <f>[2]List2!O11</f>
        <v>6.6</v>
      </c>
      <c r="G15" s="20">
        <f>[2]List2!P11</f>
        <v>0</v>
      </c>
      <c r="H15" s="61">
        <f>[2]List2!Q11</f>
        <v>13.150000000000002</v>
      </c>
      <c r="I15" s="62">
        <f>[2]List2!E12</f>
        <v>2.4</v>
      </c>
      <c r="J15" s="63">
        <f>[2]List2!J12</f>
        <v>3.1999999999999984</v>
      </c>
      <c r="K15" s="19">
        <f>[2]List2!O12</f>
        <v>4.3500000000000005</v>
      </c>
      <c r="L15" s="19">
        <f>[2]List2!P12</f>
        <v>0</v>
      </c>
      <c r="M15" s="60">
        <f>[2]List2!Q12</f>
        <v>9.9499999999999993</v>
      </c>
      <c r="N15" s="64">
        <f>[2]List2!R12</f>
        <v>23.1</v>
      </c>
    </row>
    <row r="16" spans="1:14">
      <c r="A16" s="3">
        <v>7</v>
      </c>
      <c r="B16" s="10" t="str">
        <f>[2]List2!B27</f>
        <v>Michalíčková Magdalena - 2015</v>
      </c>
      <c r="C16" s="38" t="str">
        <f>[2]List1!C18</f>
        <v>TJ Jiskra Humpolec</v>
      </c>
      <c r="D16" s="19">
        <f>[2]List2!E27</f>
        <v>2.1</v>
      </c>
      <c r="E16" s="59">
        <f>[2]List2!J27</f>
        <v>4</v>
      </c>
      <c r="F16" s="60">
        <f>[2]List2!O27</f>
        <v>5.2500000000000009</v>
      </c>
      <c r="G16" s="20">
        <f>[2]List2!P27</f>
        <v>0</v>
      </c>
      <c r="H16" s="61">
        <f>[2]List2!Q27</f>
        <v>11.350000000000001</v>
      </c>
      <c r="I16" s="62">
        <f>[2]List2!E28</f>
        <v>2</v>
      </c>
      <c r="J16" s="63">
        <f>[2]List2!J28</f>
        <v>3.8500000000000005</v>
      </c>
      <c r="K16" s="19">
        <f>[2]List2!O28</f>
        <v>4.9000000000000004</v>
      </c>
      <c r="L16" s="19">
        <f>[2]List2!P28</f>
        <v>0</v>
      </c>
      <c r="M16" s="60">
        <f>[2]List2!Q28</f>
        <v>10.75</v>
      </c>
      <c r="N16" s="64">
        <f>[2]List2!R28</f>
        <v>22.1</v>
      </c>
    </row>
    <row r="17" spans="1:14">
      <c r="A17" s="3">
        <v>8</v>
      </c>
      <c r="B17" s="10" t="str">
        <f>[2]List2!B29</f>
        <v>Petrová Isabella - 2015</v>
      </c>
      <c r="C17" s="38" t="str">
        <f>[2]List1!C19</f>
        <v>SK MG Máj České Budějovice</v>
      </c>
      <c r="D17" s="19">
        <f>[2]List2!E29</f>
        <v>2.1</v>
      </c>
      <c r="E17" s="59">
        <f>[2]List2!J29</f>
        <v>4.3500000000000005</v>
      </c>
      <c r="F17" s="60">
        <f>[2]List2!O29</f>
        <v>5.6499999999999995</v>
      </c>
      <c r="G17" s="20">
        <f>[2]List2!P29</f>
        <v>0</v>
      </c>
      <c r="H17" s="61">
        <f>[2]List2!Q29</f>
        <v>12.100000000000001</v>
      </c>
      <c r="I17" s="62">
        <f>[2]List2!E30</f>
        <v>1.8</v>
      </c>
      <c r="J17" s="63">
        <f>[2]List2!J30</f>
        <v>3.1000000000000014</v>
      </c>
      <c r="K17" s="19">
        <f>[2]List2!O30</f>
        <v>4.75</v>
      </c>
      <c r="L17" s="19">
        <f>[2]List2!P30</f>
        <v>0</v>
      </c>
      <c r="M17" s="60">
        <f>[2]List2!Q30</f>
        <v>9.6500000000000021</v>
      </c>
      <c r="N17" s="64">
        <f>[2]List2!R30</f>
        <v>21.750000000000004</v>
      </c>
    </row>
    <row r="18" spans="1:14">
      <c r="A18" s="3">
        <v>9</v>
      </c>
      <c r="B18" s="10" t="str">
        <f>[2]List2!B17</f>
        <v>Nováková Nela - 2015</v>
      </c>
      <c r="C18" s="38" t="str">
        <f>[2]List1!C13</f>
        <v>Akademie moderní gymnastiky KP</v>
      </c>
      <c r="D18" s="19">
        <f>[2]List2!E17</f>
        <v>2.2000000000000002</v>
      </c>
      <c r="E18" s="59">
        <f>[2]List2!J17</f>
        <v>4.4499999999999993</v>
      </c>
      <c r="F18" s="60">
        <f>[2]List2!O17</f>
        <v>6.3999999999999995</v>
      </c>
      <c r="G18" s="20">
        <f>[2]List2!P17</f>
        <v>0</v>
      </c>
      <c r="H18" s="61">
        <f>[2]List2!Q17</f>
        <v>13.049999999999999</v>
      </c>
      <c r="I18" s="62">
        <f>[2]List2!E18</f>
        <v>1.6</v>
      </c>
      <c r="J18" s="63">
        <f>[2]List2!J18</f>
        <v>2.7999999999999989</v>
      </c>
      <c r="K18" s="19">
        <f>[2]List2!O18</f>
        <v>3.9000000000000004</v>
      </c>
      <c r="L18" s="19">
        <f>[2]List2!P18</f>
        <v>0</v>
      </c>
      <c r="M18" s="60">
        <f>[2]List2!Q18</f>
        <v>8.2999999999999989</v>
      </c>
      <c r="N18" s="64">
        <f>[2]List2!R18</f>
        <v>21.349999999999998</v>
      </c>
    </row>
    <row r="19" spans="1:14">
      <c r="A19" s="3">
        <v>10</v>
      </c>
      <c r="B19" s="10" t="str">
        <f>[2]List2!B33</f>
        <v>Pechánková Viktorie - 2015</v>
      </c>
      <c r="C19" s="38" t="str">
        <f>[2]List1!C21</f>
        <v>SK MG Máj České Budějovice</v>
      </c>
      <c r="D19" s="19">
        <f>[2]List2!E33</f>
        <v>1.4</v>
      </c>
      <c r="E19" s="59">
        <f>[2]List2!J33</f>
        <v>4.0999999999999996</v>
      </c>
      <c r="F19" s="60">
        <f>[2]List2!O33</f>
        <v>5.8000000000000007</v>
      </c>
      <c r="G19" s="20">
        <f>[2]List2!P33</f>
        <v>0</v>
      </c>
      <c r="H19" s="61">
        <f>[2]List2!Q33</f>
        <v>11.3</v>
      </c>
      <c r="I19" s="62">
        <f>[2]List2!E34</f>
        <v>2.7</v>
      </c>
      <c r="J19" s="63">
        <f>[2]List2!J34</f>
        <v>3.3500000000000005</v>
      </c>
      <c r="K19" s="19">
        <f>[2]List2!O34</f>
        <v>3.3499999999999988</v>
      </c>
      <c r="L19" s="19">
        <f>[2]List2!P34</f>
        <v>0</v>
      </c>
      <c r="M19" s="60">
        <f>[2]List2!Q34</f>
        <v>9.3999999999999986</v>
      </c>
      <c r="N19" s="64">
        <f>[2]List2!R34</f>
        <v>20.7</v>
      </c>
    </row>
    <row r="20" spans="1:14">
      <c r="A20" s="3">
        <v>11</v>
      </c>
      <c r="B20" s="10" t="str">
        <f>[2]List2!B37</f>
        <v>Toulová Justýna - 2015</v>
      </c>
      <c r="C20" s="38" t="str">
        <f>[2]List1!C23</f>
        <v>SK MG Máj České Budějovice</v>
      </c>
      <c r="D20" s="19">
        <f>[2]List2!E37</f>
        <v>1.9</v>
      </c>
      <c r="E20" s="59">
        <f>[2]List2!J37</f>
        <v>4.3999999999999986</v>
      </c>
      <c r="F20" s="60">
        <f>[2]List2!O37</f>
        <v>5.65</v>
      </c>
      <c r="G20" s="20">
        <f>[2]List2!P37</f>
        <v>0</v>
      </c>
      <c r="H20" s="61">
        <f>[2]List2!Q37</f>
        <v>11.95</v>
      </c>
      <c r="I20" s="62">
        <f>[2]List2!E38</f>
        <v>1.9</v>
      </c>
      <c r="J20" s="63">
        <f>[2]List2!J38</f>
        <v>2.5499999999999989</v>
      </c>
      <c r="K20" s="19">
        <f>[2]List2!O38</f>
        <v>4.0499999999999989</v>
      </c>
      <c r="L20" s="19">
        <f>[2]List2!P38</f>
        <v>0</v>
      </c>
      <c r="M20" s="60">
        <f>[2]List2!Q38</f>
        <v>8.4999999999999982</v>
      </c>
      <c r="N20" s="64">
        <f>[2]List2!R38</f>
        <v>20.449999999999996</v>
      </c>
    </row>
    <row r="21" spans="1:14">
      <c r="A21" s="3">
        <v>12</v>
      </c>
      <c r="B21" s="10" t="str">
        <f>[2]List2!B21</f>
        <v>Vojčová Šárka - 2015</v>
      </c>
      <c r="C21" s="38" t="str">
        <f>[2]List1!C15</f>
        <v>SK MG Máj České Budějovice</v>
      </c>
      <c r="D21" s="19">
        <f>[2]List2!E21</f>
        <v>1.6</v>
      </c>
      <c r="E21" s="59">
        <f>[2]List2!J21</f>
        <v>3.3500000000000005</v>
      </c>
      <c r="F21" s="60">
        <f>[2]List2!O21</f>
        <v>5.2499999999999991</v>
      </c>
      <c r="G21" s="20">
        <f>[2]List2!P21</f>
        <v>0</v>
      </c>
      <c r="H21" s="61">
        <f>[2]List2!Q21</f>
        <v>10.199999999999999</v>
      </c>
      <c r="I21" s="62">
        <f>[2]List2!E22</f>
        <v>2.5</v>
      </c>
      <c r="J21" s="63">
        <f>[2]List2!J22</f>
        <v>3.0500000000000007</v>
      </c>
      <c r="K21" s="19">
        <f>[2]List2!O22</f>
        <v>4.5</v>
      </c>
      <c r="L21" s="19">
        <f>[2]List2!P22</f>
        <v>0</v>
      </c>
      <c r="M21" s="60">
        <f>[2]List2!Q22</f>
        <v>10.050000000000001</v>
      </c>
      <c r="N21" s="64">
        <f>[2]List2!R22</f>
        <v>20.25</v>
      </c>
    </row>
    <row r="22" spans="1:14">
      <c r="A22" s="3">
        <v>13</v>
      </c>
      <c r="B22" s="10" t="str">
        <f>[2]List2!B39</f>
        <v>Bártová Nikol - 2015</v>
      </c>
      <c r="C22" s="38" t="str">
        <f>[2]List1!C24</f>
        <v>GSK Tábor</v>
      </c>
      <c r="D22" s="19">
        <f>[2]List2!E39</f>
        <v>1.5</v>
      </c>
      <c r="E22" s="59">
        <f>[2]List2!J39</f>
        <v>3.5</v>
      </c>
      <c r="F22" s="60">
        <f>[2]List2!O39</f>
        <v>5.55</v>
      </c>
      <c r="G22" s="20">
        <f>[2]List2!P39</f>
        <v>0</v>
      </c>
      <c r="H22" s="61">
        <f>[2]List2!Q39</f>
        <v>10.55</v>
      </c>
      <c r="I22" s="62">
        <f>[2]List2!E40</f>
        <v>0.8</v>
      </c>
      <c r="J22" s="63">
        <f>[2]List2!J40</f>
        <v>2.3999999999999995</v>
      </c>
      <c r="K22" s="19">
        <f>[2]List2!O40</f>
        <v>2.7499999999999991</v>
      </c>
      <c r="L22" s="19">
        <f>[2]List2!P40</f>
        <v>0</v>
      </c>
      <c r="M22" s="60">
        <f>[2]List2!Q40</f>
        <v>5.9499999999999984</v>
      </c>
      <c r="N22" s="64">
        <f>[2]List2!R40</f>
        <v>16.5</v>
      </c>
    </row>
    <row r="23" spans="1:14" ht="15" thickBot="1">
      <c r="A23" s="4">
        <v>14</v>
      </c>
      <c r="B23" s="23" t="str">
        <f>[2]List2!B23</f>
        <v>Čichovská Lucie - 2015</v>
      </c>
      <c r="C23" s="65" t="str">
        <f>[2]List1!C16</f>
        <v>Akademie moderní gymnastiky KP</v>
      </c>
      <c r="D23" s="21">
        <f>[2]List2!E23</f>
        <v>1.9</v>
      </c>
      <c r="E23" s="66">
        <f>[2]List2!J23</f>
        <v>3.8999999999999986</v>
      </c>
      <c r="F23" s="67">
        <f>[2]List2!O23</f>
        <v>4.2</v>
      </c>
      <c r="G23" s="22">
        <f>[2]List2!P23</f>
        <v>0</v>
      </c>
      <c r="H23" s="68">
        <f>[2]List2!Q23</f>
        <v>10</v>
      </c>
      <c r="I23" s="69">
        <f>[2]List2!E24</f>
        <v>0.2</v>
      </c>
      <c r="J23" s="70">
        <f>[2]List2!J24</f>
        <v>2.5499999999999989</v>
      </c>
      <c r="K23" s="21">
        <f>[2]List2!O24</f>
        <v>3.2499999999999991</v>
      </c>
      <c r="L23" s="21">
        <f>[2]List2!P24</f>
        <v>0</v>
      </c>
      <c r="M23" s="67">
        <f>[2]List2!Q24</f>
        <v>5.9999999999999982</v>
      </c>
      <c r="N23" s="71">
        <f>[2]List2!R24</f>
        <v>15.999999999999998</v>
      </c>
    </row>
    <row r="24" spans="1:14" ht="15" thickBot="1">
      <c r="A24" s="72"/>
      <c r="B24" s="73"/>
      <c r="C24" s="73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</row>
    <row r="25" spans="1:14">
      <c r="A25" s="41"/>
      <c r="B25" s="11"/>
      <c r="C25" s="41"/>
      <c r="D25" s="181" t="str">
        <f>D8</f>
        <v>BN</v>
      </c>
      <c r="E25" s="182"/>
      <c r="F25" s="74"/>
      <c r="G25" s="74"/>
      <c r="H25" s="74"/>
      <c r="I25" s="74"/>
      <c r="J25" s="74"/>
      <c r="K25" s="74"/>
      <c r="L25" s="74"/>
      <c r="M25" s="74"/>
      <c r="N25" s="74"/>
    </row>
    <row r="26" spans="1:14" ht="15" thickBot="1">
      <c r="A26" s="43" t="s">
        <v>4</v>
      </c>
      <c r="B26" s="75" t="s">
        <v>5</v>
      </c>
      <c r="C26" s="76" t="s">
        <v>6</v>
      </c>
      <c r="D26" s="183" t="s">
        <v>11</v>
      </c>
      <c r="E26" s="184"/>
      <c r="F26" s="1"/>
      <c r="G26" s="1"/>
      <c r="H26" s="1"/>
      <c r="I26" s="1"/>
      <c r="J26" s="1"/>
      <c r="K26" s="1"/>
      <c r="L26" s="1"/>
      <c r="M26" s="1"/>
      <c r="N26" s="1"/>
    </row>
    <row r="27" spans="1:14">
      <c r="A27" s="77">
        <v>1</v>
      </c>
      <c r="B27" s="78" t="str">
        <f>[2]List2!B31</f>
        <v>Jakešová Rozálie - 2015</v>
      </c>
      <c r="C27" s="79" t="str">
        <f>[2]List1!C20</f>
        <v>TJ Sokol Bernartice</v>
      </c>
      <c r="D27" s="80">
        <f>[2]List2!Q31</f>
        <v>15.800000000000002</v>
      </c>
      <c r="E27" s="81"/>
      <c r="F27" s="1"/>
      <c r="G27" s="1"/>
      <c r="H27" s="1"/>
      <c r="I27" s="1"/>
      <c r="J27" s="1"/>
      <c r="K27" s="1"/>
      <c r="L27" s="1"/>
      <c r="M27" s="1"/>
      <c r="N27" s="1"/>
    </row>
    <row r="28" spans="1:14">
      <c r="A28" s="82">
        <v>2</v>
      </c>
      <c r="B28" s="5" t="str">
        <f>[2]List2!B19</f>
        <v>Ivanovska Milana - 2015</v>
      </c>
      <c r="C28" s="83" t="str">
        <f>[2]List1!C14</f>
        <v>SK MG Máj České Budějovice</v>
      </c>
      <c r="D28" s="84">
        <f>[2]List2!Q19</f>
        <v>14.149999999999999</v>
      </c>
      <c r="E28" s="85"/>
      <c r="F28" s="1"/>
      <c r="G28" s="1"/>
      <c r="H28" s="1"/>
      <c r="I28" s="1"/>
      <c r="J28" s="1"/>
      <c r="K28" s="1"/>
      <c r="L28" s="1"/>
      <c r="M28" s="1"/>
      <c r="N28" s="1"/>
    </row>
    <row r="29" spans="1:14">
      <c r="A29" s="82">
        <v>3</v>
      </c>
      <c r="B29" s="5" t="str">
        <f>[2]List2!B13</f>
        <v>Kukrálová Marie - 2015</v>
      </c>
      <c r="C29" s="83" t="str">
        <f>[2]List1!C11</f>
        <v>TJ Sokol Bernartice</v>
      </c>
      <c r="D29" s="84">
        <f>[2]List2!Q13</f>
        <v>14</v>
      </c>
      <c r="E29" s="85"/>
      <c r="F29" s="1"/>
      <c r="G29" s="1"/>
      <c r="H29" s="1"/>
      <c r="I29" s="1"/>
      <c r="J29" s="1"/>
      <c r="K29" s="1"/>
      <c r="L29" s="1"/>
      <c r="M29" s="1"/>
      <c r="N29" s="1"/>
    </row>
    <row r="30" spans="1:14">
      <c r="A30" s="82">
        <v>4</v>
      </c>
      <c r="B30" s="5" t="str">
        <f>[2]List2!B15</f>
        <v>Čunátová Viktorie - 2015</v>
      </c>
      <c r="C30" s="83" t="str">
        <f>[2]List1!C12</f>
        <v>RG Proactive Milevsko</v>
      </c>
      <c r="D30" s="84">
        <f>[2]List2!Q15</f>
        <v>13.95</v>
      </c>
      <c r="E30" s="85"/>
      <c r="F30" s="1"/>
      <c r="G30" s="1"/>
      <c r="H30" s="1"/>
      <c r="I30" s="1"/>
      <c r="J30" s="1"/>
      <c r="K30" s="1"/>
      <c r="L30" s="1"/>
      <c r="M30" s="1"/>
      <c r="N30" s="1"/>
    </row>
    <row r="31" spans="1:14">
      <c r="A31" s="82">
        <v>5</v>
      </c>
      <c r="B31" s="5" t="str">
        <f>[2]List2!B9</f>
        <v>Čeřovská Ella - 2015</v>
      </c>
      <c r="C31" s="83" t="str">
        <f>[2]List1!C9</f>
        <v>RG Proactive Milevsko</v>
      </c>
      <c r="D31" s="84">
        <f>[2]List2!Q9</f>
        <v>13.799999999999999</v>
      </c>
      <c r="E31" s="85"/>
      <c r="F31" s="1"/>
      <c r="G31" s="1"/>
      <c r="H31" s="1"/>
      <c r="I31" s="1"/>
      <c r="J31" s="1"/>
      <c r="K31" s="1"/>
      <c r="L31" s="1"/>
      <c r="M31" s="1"/>
      <c r="N31" s="1"/>
    </row>
    <row r="32" spans="1:14">
      <c r="A32" s="82">
        <v>6</v>
      </c>
      <c r="B32" s="5" t="str">
        <f>[2]List2!B11</f>
        <v>Dvořáková Kristýna - 2015</v>
      </c>
      <c r="C32" s="83" t="str">
        <f>[2]List1!C10</f>
        <v>SK MG Máj České Budějovice</v>
      </c>
      <c r="D32" s="84">
        <f>[2]List2!Q11</f>
        <v>13.150000000000002</v>
      </c>
      <c r="E32" s="85"/>
      <c r="F32" s="1"/>
      <c r="G32" s="1"/>
      <c r="H32" s="1"/>
      <c r="I32" s="1"/>
      <c r="J32" s="1"/>
      <c r="K32" s="1"/>
      <c r="L32" s="1"/>
      <c r="M32" s="1"/>
      <c r="N32" s="1"/>
    </row>
    <row r="33" spans="1:14">
      <c r="A33" s="82">
        <v>7</v>
      </c>
      <c r="B33" s="5" t="str">
        <f>[2]List2!B17</f>
        <v>Nováková Nela - 2015</v>
      </c>
      <c r="C33" s="83" t="str">
        <f>[2]List1!C13</f>
        <v>Akademie moderní gymnastiky KP</v>
      </c>
      <c r="D33" s="84">
        <f>[2]List2!Q17</f>
        <v>13.049999999999999</v>
      </c>
      <c r="E33" s="85"/>
      <c r="F33" s="1"/>
      <c r="G33" s="1"/>
      <c r="H33" s="1"/>
      <c r="I33" s="1"/>
      <c r="J33" s="1"/>
      <c r="K33" s="1"/>
      <c r="L33" s="1"/>
      <c r="M33" s="1"/>
      <c r="N33" s="1"/>
    </row>
    <row r="34" spans="1:14">
      <c r="A34" s="82">
        <v>8</v>
      </c>
      <c r="B34" s="5" t="str">
        <f>[2]List2!B29</f>
        <v>Petrová Isabella - 2015</v>
      </c>
      <c r="C34" s="83" t="str">
        <f>[2]List1!C19</f>
        <v>SK MG Máj České Budějovice</v>
      </c>
      <c r="D34" s="84">
        <f>[2]List2!Q29</f>
        <v>12.100000000000001</v>
      </c>
      <c r="E34" s="85"/>
      <c r="F34" s="1"/>
      <c r="G34" s="1"/>
      <c r="H34" s="1"/>
      <c r="I34" s="1"/>
      <c r="J34" s="1"/>
      <c r="K34" s="1"/>
      <c r="L34" s="1"/>
      <c r="M34" s="1"/>
      <c r="N34" s="1"/>
    </row>
    <row r="35" spans="1:14">
      <c r="A35" s="82">
        <v>9</v>
      </c>
      <c r="B35" s="5" t="str">
        <f>[2]List2!B37</f>
        <v>Toulová Justýna - 2015</v>
      </c>
      <c r="C35" s="83" t="str">
        <f>[2]List1!C23</f>
        <v>SK MG Máj České Budějovice</v>
      </c>
      <c r="D35" s="84">
        <f>[2]List2!Q37</f>
        <v>11.95</v>
      </c>
      <c r="E35" s="85"/>
      <c r="F35" s="1"/>
      <c r="G35" s="1"/>
      <c r="H35" s="1"/>
      <c r="I35" s="1"/>
      <c r="J35" s="1"/>
      <c r="K35" s="1"/>
      <c r="L35" s="1"/>
      <c r="M35" s="1"/>
      <c r="N35" s="1"/>
    </row>
    <row r="36" spans="1:14">
      <c r="A36" s="82">
        <v>10</v>
      </c>
      <c r="B36" s="5" t="str">
        <f>[2]List2!B27</f>
        <v>Michalíčková Magdalena - 2015</v>
      </c>
      <c r="C36" s="83" t="str">
        <f>[2]List1!C18</f>
        <v>TJ Jiskra Humpolec</v>
      </c>
      <c r="D36" s="84">
        <f>[2]List2!Q27</f>
        <v>11.350000000000001</v>
      </c>
      <c r="E36" s="85"/>
      <c r="F36" s="1"/>
      <c r="G36" s="1"/>
      <c r="H36" s="1"/>
      <c r="I36" s="1"/>
      <c r="J36" s="1"/>
      <c r="K36" s="1"/>
      <c r="L36" s="1"/>
      <c r="M36" s="1"/>
      <c r="N36" s="1"/>
    </row>
    <row r="37" spans="1:14">
      <c r="A37" s="82">
        <v>11</v>
      </c>
      <c r="B37" s="5" t="str">
        <f>[2]List2!B33</f>
        <v>Pechánková Viktorie - 2015</v>
      </c>
      <c r="C37" s="83" t="str">
        <f>[2]List1!C21</f>
        <v>SK MG Máj České Budějovice</v>
      </c>
      <c r="D37" s="84">
        <f>[2]List2!Q33</f>
        <v>11.3</v>
      </c>
      <c r="E37" s="85"/>
      <c r="F37" s="1"/>
      <c r="G37" s="1"/>
      <c r="H37" s="1"/>
      <c r="I37" s="1"/>
      <c r="J37" s="1"/>
      <c r="K37" s="1"/>
      <c r="L37" s="1"/>
      <c r="M37" s="1"/>
      <c r="N37" s="1"/>
    </row>
    <row r="38" spans="1:14">
      <c r="A38" s="82">
        <v>12</v>
      </c>
      <c r="B38" s="5" t="str">
        <f>[2]List2!B39</f>
        <v>Bártová Nikol - 2015</v>
      </c>
      <c r="C38" s="83" t="str">
        <f>[2]List1!C24</f>
        <v>GSK Tábor</v>
      </c>
      <c r="D38" s="84">
        <f>[2]List2!Q39</f>
        <v>10.55</v>
      </c>
      <c r="E38" s="85"/>
      <c r="F38" s="1"/>
      <c r="G38" s="1"/>
      <c r="H38" s="1"/>
      <c r="I38" s="1"/>
      <c r="J38" s="1"/>
      <c r="K38" s="1"/>
      <c r="L38" s="1"/>
      <c r="M38" s="1"/>
      <c r="N38" s="1"/>
    </row>
    <row r="39" spans="1:14">
      <c r="A39" s="82">
        <v>13</v>
      </c>
      <c r="B39" s="5" t="str">
        <f>[2]List2!B21</f>
        <v>Vojčová Šárka - 2015</v>
      </c>
      <c r="C39" s="83" t="str">
        <f>[2]List1!C15</f>
        <v>SK MG Máj České Budějovice</v>
      </c>
      <c r="D39" s="84">
        <f>[2]List2!Q21</f>
        <v>10.199999999999999</v>
      </c>
      <c r="E39" s="85"/>
      <c r="F39" s="1"/>
      <c r="G39" s="1"/>
      <c r="H39" s="1"/>
      <c r="I39" s="1"/>
      <c r="J39" s="1"/>
      <c r="K39" s="1"/>
      <c r="L39" s="1"/>
      <c r="M39" s="1"/>
      <c r="N39" s="1"/>
    </row>
    <row r="40" spans="1:14" ht="15" thickBot="1">
      <c r="A40" s="86">
        <v>14</v>
      </c>
      <c r="B40" s="6" t="str">
        <f>[2]List2!B23</f>
        <v>Čichovská Lucie - 2015</v>
      </c>
      <c r="C40" s="87" t="str">
        <f>[2]List1!C16</f>
        <v>Akademie moderní gymnastiky KP</v>
      </c>
      <c r="D40" s="88">
        <f>[2]List2!Q23</f>
        <v>10</v>
      </c>
      <c r="E40" s="89"/>
      <c r="F40" s="1"/>
      <c r="G40" s="1"/>
      <c r="H40" s="1"/>
      <c r="I40" s="1"/>
      <c r="J40" s="1"/>
      <c r="K40" s="1"/>
      <c r="L40" s="1"/>
      <c r="M40" s="1"/>
      <c r="N40" s="1"/>
    </row>
    <row r="41" spans="1:1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5" thickBo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>
      <c r="A44" s="41"/>
      <c r="B44" s="11"/>
      <c r="C44" s="41"/>
      <c r="D44" s="181" t="str">
        <f>[2]List1!E8</f>
        <v>Švihadlo</v>
      </c>
      <c r="E44" s="182"/>
      <c r="F44" s="1"/>
      <c r="G44" s="1"/>
      <c r="H44" s="1"/>
      <c r="I44" s="1"/>
      <c r="J44" s="1"/>
      <c r="K44" s="1"/>
      <c r="L44" s="1"/>
      <c r="M44" s="1"/>
      <c r="N44" s="1"/>
    </row>
    <row r="45" spans="1:14" ht="15" thickBot="1">
      <c r="A45" s="43" t="s">
        <v>4</v>
      </c>
      <c r="B45" s="75" t="s">
        <v>5</v>
      </c>
      <c r="C45" s="76" t="s">
        <v>6</v>
      </c>
      <c r="D45" s="183" t="s">
        <v>11</v>
      </c>
      <c r="E45" s="184"/>
      <c r="F45" s="1"/>
      <c r="G45" s="1"/>
      <c r="H45" s="1"/>
      <c r="I45" s="1"/>
      <c r="J45" s="1"/>
      <c r="K45" s="1"/>
      <c r="L45" s="1"/>
      <c r="M45" s="1"/>
      <c r="N45" s="1"/>
    </row>
    <row r="46" spans="1:14">
      <c r="A46" s="77">
        <v>1</v>
      </c>
      <c r="B46" s="78" t="str">
        <f>[2]List2!B31</f>
        <v>Jakešová Rozálie - 2015</v>
      </c>
      <c r="C46" s="79" t="str">
        <f>[2]List1!C20</f>
        <v>TJ Sokol Bernartice</v>
      </c>
      <c r="D46" s="80">
        <f>[2]List2!Q32</f>
        <v>13.200000000000001</v>
      </c>
      <c r="E46" s="81"/>
      <c r="F46" s="1"/>
      <c r="G46" s="1"/>
      <c r="H46" s="1"/>
      <c r="I46" s="1"/>
      <c r="J46" s="1"/>
      <c r="K46" s="1"/>
      <c r="L46" s="1"/>
      <c r="M46" s="1"/>
      <c r="N46" s="1"/>
    </row>
    <row r="47" spans="1:14">
      <c r="A47" s="82">
        <v>2</v>
      </c>
      <c r="B47" s="5" t="str">
        <f>[2]List2!B9</f>
        <v>Čeřovská Ella - 2015</v>
      </c>
      <c r="C47" s="83" t="str">
        <f>[2]List1!C9</f>
        <v>RG Proactive Milevsko</v>
      </c>
      <c r="D47" s="84">
        <f>[2]List2!Q10</f>
        <v>12.6</v>
      </c>
      <c r="E47" s="85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82">
        <v>3</v>
      </c>
      <c r="B48" s="5" t="str">
        <f>[2]List2!B19</f>
        <v>Ivanovska Milana - 2015</v>
      </c>
      <c r="C48" s="83" t="str">
        <f>[2]List1!C14</f>
        <v>SK MG Máj České Budějovice</v>
      </c>
      <c r="D48" s="84">
        <f>[2]List2!Q20</f>
        <v>11.600000000000001</v>
      </c>
      <c r="E48" s="85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82">
        <v>4</v>
      </c>
      <c r="B49" s="5" t="str">
        <f>[2]List2!B13</f>
        <v>Kukrálová Marie - 2015</v>
      </c>
      <c r="C49" s="83" t="str">
        <f>[2]List1!C11</f>
        <v>TJ Sokol Bernartice</v>
      </c>
      <c r="D49" s="84">
        <f>[2]List2!Q14</f>
        <v>11.199999999999998</v>
      </c>
      <c r="E49" s="85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82">
        <v>5</v>
      </c>
      <c r="B50" s="5" t="str">
        <f>[2]List2!B27</f>
        <v>Michalíčková Magdalena - 2015</v>
      </c>
      <c r="C50" s="83" t="str">
        <f>[2]List1!C18</f>
        <v>TJ Jiskra Humpolec</v>
      </c>
      <c r="D50" s="84">
        <f>[2]List2!Q28</f>
        <v>10.75</v>
      </c>
      <c r="E50" s="85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82">
        <v>6</v>
      </c>
      <c r="B51" s="5" t="str">
        <f>[2]List2!B15</f>
        <v>Čunátová Viktorie - 2015</v>
      </c>
      <c r="C51" s="83" t="str">
        <f>[2]List1!C12</f>
        <v>RG Proactive Milevsko</v>
      </c>
      <c r="D51" s="84">
        <f>[2]List2!Q16</f>
        <v>10.5</v>
      </c>
      <c r="E51" s="85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82">
        <v>7</v>
      </c>
      <c r="B52" s="5" t="str">
        <f>[2]List2!B21</f>
        <v>Vojčová Šárka - 2015</v>
      </c>
      <c r="C52" s="83" t="str">
        <f>[2]List1!C15</f>
        <v>SK MG Máj České Budějovice</v>
      </c>
      <c r="D52" s="84">
        <f>[2]List2!Q22</f>
        <v>10.050000000000001</v>
      </c>
      <c r="E52" s="85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82">
        <v>8</v>
      </c>
      <c r="B53" s="5" t="str">
        <f>[2]List2!B11</f>
        <v>Dvořáková Kristýna - 2015</v>
      </c>
      <c r="C53" s="83" t="str">
        <f>[2]List1!C10</f>
        <v>SK MG Máj České Budějovice</v>
      </c>
      <c r="D53" s="84">
        <f>[2]List2!Q12</f>
        <v>9.9499999999999993</v>
      </c>
      <c r="E53" s="85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82">
        <v>9</v>
      </c>
      <c r="B54" s="5" t="str">
        <f>[2]List2!B29</f>
        <v>Petrová Isabella - 2015</v>
      </c>
      <c r="C54" s="83" t="str">
        <f>[2]List1!C19</f>
        <v>SK MG Máj České Budějovice</v>
      </c>
      <c r="D54" s="84">
        <f>[2]List2!Q30</f>
        <v>9.6500000000000021</v>
      </c>
      <c r="E54" s="85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82">
        <v>10</v>
      </c>
      <c r="B55" s="5" t="str">
        <f>[2]List2!B33</f>
        <v>Pechánková Viktorie - 2015</v>
      </c>
      <c r="C55" s="83" t="str">
        <f>[2]List1!C21</f>
        <v>SK MG Máj České Budějovice</v>
      </c>
      <c r="D55" s="84">
        <f>[2]List2!Q34</f>
        <v>9.3999999999999986</v>
      </c>
      <c r="E55" s="85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82">
        <v>11</v>
      </c>
      <c r="B56" s="5" t="str">
        <f>[2]List2!B37</f>
        <v>Toulová Justýna - 2015</v>
      </c>
      <c r="C56" s="83" t="str">
        <f>[2]List1!C23</f>
        <v>SK MG Máj České Budějovice</v>
      </c>
      <c r="D56" s="84">
        <f>[2]List2!Q38</f>
        <v>8.4999999999999982</v>
      </c>
      <c r="E56" s="85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82">
        <v>12</v>
      </c>
      <c r="B57" s="5" t="str">
        <f>[2]List2!B17</f>
        <v>Nováková Nela - 2015</v>
      </c>
      <c r="C57" s="83" t="str">
        <f>[2]List1!C13</f>
        <v>Akademie moderní gymnastiky KP</v>
      </c>
      <c r="D57" s="84">
        <f>[2]List2!Q18</f>
        <v>8.2999999999999989</v>
      </c>
      <c r="E57" s="85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82">
        <v>13</v>
      </c>
      <c r="B58" s="5" t="str">
        <f>[2]List2!B23</f>
        <v>Čichovská Lucie - 2015</v>
      </c>
      <c r="C58" s="83" t="str">
        <f>[2]List1!C16</f>
        <v>Akademie moderní gymnastiky KP</v>
      </c>
      <c r="D58" s="84">
        <f>[2]List2!Q24</f>
        <v>5.9999999999999982</v>
      </c>
      <c r="E58" s="85"/>
      <c r="F58" s="1"/>
      <c r="G58" s="1"/>
      <c r="H58" s="1"/>
      <c r="I58" s="1"/>
      <c r="J58" s="1"/>
      <c r="K58" s="1"/>
      <c r="L58" s="1"/>
      <c r="M58" s="1"/>
      <c r="N58" s="1"/>
    </row>
    <row r="59" spans="1:14" ht="15" thickBot="1">
      <c r="A59" s="86">
        <v>14</v>
      </c>
      <c r="B59" s="6" t="str">
        <f>[2]List2!B39</f>
        <v>Bártová Nikol - 2015</v>
      </c>
      <c r="C59" s="87" t="str">
        <f>[2]List1!C24</f>
        <v>GSK Tábor</v>
      </c>
      <c r="D59" s="88">
        <f>[2]List2!Q40</f>
        <v>5.9499999999999984</v>
      </c>
      <c r="E59" s="89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</sheetData>
  <mergeCells count="6">
    <mergeCell ref="D45:E45"/>
    <mergeCell ref="D8:H8"/>
    <mergeCell ref="I8:M8"/>
    <mergeCell ref="D25:E25"/>
    <mergeCell ref="D26:E26"/>
    <mergeCell ref="D44:E44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9"/>
  <sheetViews>
    <sheetView workbookViewId="0">
      <selection activeCell="H24" sqref="H24"/>
    </sheetView>
  </sheetViews>
  <sheetFormatPr defaultRowHeight="14.4"/>
  <cols>
    <col min="2" max="2" width="29.6640625" bestFit="1" customWidth="1"/>
    <col min="3" max="3" width="16.109375" bestFit="1" customWidth="1"/>
  </cols>
  <sheetData>
    <row r="1" spans="1:20" ht="21">
      <c r="A1" s="1"/>
      <c r="B1" s="14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28.8">
      <c r="A3" s="1"/>
      <c r="B3" s="15" t="str">
        <f>[3]List1!B3</f>
        <v xml:space="preserve">Oblastní přebor 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>
      <c r="A4" s="1"/>
      <c r="B4" s="2" t="str">
        <f>[3]List1!B4</f>
        <v>Tábor 27.4.2024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>
      <c r="A6" s="1"/>
      <c r="B6" s="13" t="str">
        <f>[3]List1!B6</f>
        <v>Kategorie: Naděje mladší B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5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" thickBot="1">
      <c r="A8" s="41"/>
      <c r="B8" s="11"/>
      <c r="C8" s="11"/>
      <c r="D8" s="185" t="str">
        <f>[3]List1!D8</f>
        <v>BN</v>
      </c>
      <c r="E8" s="185"/>
      <c r="F8" s="185"/>
      <c r="G8" s="185"/>
      <c r="H8" s="185"/>
      <c r="I8" s="186" t="str">
        <f>[3]List1!E8</f>
        <v>Obruč</v>
      </c>
      <c r="J8" s="185"/>
      <c r="K8" s="185"/>
      <c r="L8" s="185"/>
      <c r="M8" s="187"/>
      <c r="N8" s="186" t="str">
        <f>[3]List1!F8</f>
        <v>Lib.náčiní</v>
      </c>
      <c r="O8" s="185"/>
      <c r="P8" s="185"/>
      <c r="Q8" s="185"/>
      <c r="R8" s="187"/>
      <c r="S8" s="90" t="s">
        <v>40</v>
      </c>
      <c r="T8" s="1"/>
    </row>
    <row r="9" spans="1:20" ht="15" thickBot="1">
      <c r="A9" s="43" t="s">
        <v>4</v>
      </c>
      <c r="B9" s="12" t="s">
        <v>5</v>
      </c>
      <c r="C9" s="12" t="s">
        <v>6</v>
      </c>
      <c r="D9" s="91" t="s">
        <v>7</v>
      </c>
      <c r="E9" s="92" t="s">
        <v>8</v>
      </c>
      <c r="F9" s="93" t="s">
        <v>9</v>
      </c>
      <c r="G9" s="94" t="s">
        <v>10</v>
      </c>
      <c r="H9" s="95" t="s">
        <v>11</v>
      </c>
      <c r="I9" s="96" t="s">
        <v>7</v>
      </c>
      <c r="J9" s="97" t="s">
        <v>8</v>
      </c>
      <c r="K9" s="98" t="s">
        <v>9</v>
      </c>
      <c r="L9" s="98" t="s">
        <v>10</v>
      </c>
      <c r="M9" s="99" t="s">
        <v>11</v>
      </c>
      <c r="N9" s="100" t="s">
        <v>7</v>
      </c>
      <c r="O9" s="100" t="s">
        <v>8</v>
      </c>
      <c r="P9" s="100" t="s">
        <v>9</v>
      </c>
      <c r="Q9" s="100" t="s">
        <v>10</v>
      </c>
      <c r="R9" s="100" t="s">
        <v>11</v>
      </c>
      <c r="S9" s="101"/>
      <c r="T9" s="1"/>
    </row>
    <row r="10" spans="1:20">
      <c r="A10" s="53">
        <v>1</v>
      </c>
      <c r="B10" s="54" t="str">
        <f>[3]List2!B33</f>
        <v>Masáková Amálie - 2013</v>
      </c>
      <c r="C10" s="38" t="str">
        <f>[3]List1!C17</f>
        <v>TJ Sokol Bernartice</v>
      </c>
      <c r="D10" s="16">
        <f>[3]List2!E33</f>
        <v>1.5</v>
      </c>
      <c r="E10" s="28">
        <f>[3]List2!J33</f>
        <v>4.8</v>
      </c>
      <c r="F10" s="17">
        <f>[3]List2!O33</f>
        <v>6.25</v>
      </c>
      <c r="G10" s="18">
        <f>[3]List2!P33</f>
        <v>0</v>
      </c>
      <c r="H10" s="55">
        <f>[3]List2!Q33</f>
        <v>12.55</v>
      </c>
      <c r="I10" s="56">
        <f>[3]List2!E34</f>
        <v>2.7</v>
      </c>
      <c r="J10" s="57">
        <f>[3]List2!J34</f>
        <v>4.1000000000000005</v>
      </c>
      <c r="K10" s="16">
        <f>[3]List2!O34</f>
        <v>4.950000000000002</v>
      </c>
      <c r="L10" s="16">
        <f>[3]List2!P34</f>
        <v>0</v>
      </c>
      <c r="M10" s="17">
        <f>[3]List2!Q34</f>
        <v>11.750000000000004</v>
      </c>
      <c r="N10" s="102">
        <f>[3]List2!E35</f>
        <v>3.6999999999999997</v>
      </c>
      <c r="O10" s="102">
        <f>[3]List2!J35</f>
        <v>4.2500000000000009</v>
      </c>
      <c r="P10" s="102">
        <f>[3]List2!O35</f>
        <v>3.8500000000000014</v>
      </c>
      <c r="Q10" s="102">
        <f>[3]List2!P35</f>
        <v>0</v>
      </c>
      <c r="R10" s="102">
        <f>[3]List2!Q35</f>
        <v>11.800000000000002</v>
      </c>
      <c r="S10" s="58">
        <f>[3]List2!R35</f>
        <v>36.100000000000009</v>
      </c>
      <c r="T10" s="1"/>
    </row>
    <row r="11" spans="1:20">
      <c r="A11" s="3">
        <v>2</v>
      </c>
      <c r="B11" s="10" t="str">
        <f>[3]List2!B27</f>
        <v>Železná Adriana - 2014</v>
      </c>
      <c r="C11" s="38" t="str">
        <f>[3]List1!C15</f>
        <v>RG Proactive Milevsko</v>
      </c>
      <c r="D11" s="19">
        <f>[3]List2!E27</f>
        <v>1.9</v>
      </c>
      <c r="E11" s="28">
        <f>[3]List2!J27</f>
        <v>5.15</v>
      </c>
      <c r="F11" s="17">
        <f>[3]List2!O27</f>
        <v>6</v>
      </c>
      <c r="G11" s="20">
        <f>[3]List2!P27</f>
        <v>0</v>
      </c>
      <c r="H11" s="61">
        <f>[3]List2!Q27</f>
        <v>13.05</v>
      </c>
      <c r="I11" s="62">
        <f>[3]List2!E28</f>
        <v>3.0999999999999996</v>
      </c>
      <c r="J11" s="57">
        <f>[3]List2!J28</f>
        <v>3.9500000000000011</v>
      </c>
      <c r="K11" s="16">
        <f>[3]List2!O28</f>
        <v>4.9500000000000011</v>
      </c>
      <c r="L11" s="19">
        <f>[3]List2!P28</f>
        <v>0</v>
      </c>
      <c r="M11" s="60">
        <f>[3]List2!Q28</f>
        <v>12.000000000000002</v>
      </c>
      <c r="N11" s="103">
        <f>[3]List2!E29</f>
        <v>2.5999999999999996</v>
      </c>
      <c r="O11" s="102">
        <f>[3]List2!J29</f>
        <v>3.7000000000000011</v>
      </c>
      <c r="P11" s="102">
        <f>[3]List2!O29</f>
        <v>3.8999999999999995</v>
      </c>
      <c r="Q11" s="103">
        <f>[3]List2!P29</f>
        <v>0</v>
      </c>
      <c r="R11" s="103">
        <f>[3]List2!Q29</f>
        <v>10.199999999999999</v>
      </c>
      <c r="S11" s="64">
        <f>[3]List2!R29</f>
        <v>35.25</v>
      </c>
      <c r="T11" s="1"/>
    </row>
    <row r="12" spans="1:20">
      <c r="A12" s="3">
        <v>3</v>
      </c>
      <c r="B12" s="10" t="str">
        <f>[3]List2!B24</f>
        <v>Pražmová Viktorie - 2013</v>
      </c>
      <c r="C12" s="38" t="str">
        <f>[3]List1!C14</f>
        <v>Akademie moderní gymnastiky KP</v>
      </c>
      <c r="D12" s="19">
        <f>[3]List2!E24</f>
        <v>2.1</v>
      </c>
      <c r="E12" s="28">
        <f>[3]List2!J24</f>
        <v>4.2999999999999989</v>
      </c>
      <c r="F12" s="17">
        <f>[3]List2!O24</f>
        <v>6.25</v>
      </c>
      <c r="G12" s="20">
        <f>[3]List2!P24</f>
        <v>0</v>
      </c>
      <c r="H12" s="61">
        <f>[3]List2!Q24</f>
        <v>12.649999999999999</v>
      </c>
      <c r="I12" s="62">
        <f>[3]List2!E25</f>
        <v>1.3</v>
      </c>
      <c r="J12" s="57">
        <f>[3]List2!J25</f>
        <v>3.2499999999999991</v>
      </c>
      <c r="K12" s="16">
        <f>[3]List2!O25</f>
        <v>4.3500000000000014</v>
      </c>
      <c r="L12" s="19">
        <f>[3]List2!P25</f>
        <v>0</v>
      </c>
      <c r="M12" s="60">
        <f>[3]List2!Q25</f>
        <v>8.9</v>
      </c>
      <c r="N12" s="103">
        <f>[3]List2!E26</f>
        <v>0.89999999999999991</v>
      </c>
      <c r="O12" s="102">
        <f>[3]List2!J26</f>
        <v>4.2000000000000011</v>
      </c>
      <c r="P12" s="102">
        <f>[3]List2!O26</f>
        <v>4.55</v>
      </c>
      <c r="Q12" s="103">
        <f>[3]List2!P26</f>
        <v>0</v>
      </c>
      <c r="R12" s="103">
        <f>[3]List2!Q26</f>
        <v>9.6500000000000021</v>
      </c>
      <c r="S12" s="64">
        <f>[3]List2!R26</f>
        <v>31.2</v>
      </c>
      <c r="T12" s="1"/>
    </row>
    <row r="13" spans="1:20">
      <c r="A13" s="3">
        <v>4</v>
      </c>
      <c r="B13" s="10" t="str">
        <f>[3]List2!B15</f>
        <v>Boháčová Ellen Anna - 2013</v>
      </c>
      <c r="C13" s="38" t="str">
        <f>[3]List1!C11</f>
        <v>GSK Tábor</v>
      </c>
      <c r="D13" s="19">
        <f>[3]List2!E15</f>
        <v>1.8</v>
      </c>
      <c r="E13" s="28">
        <f>[3]List2!J15</f>
        <v>4.4000000000000004</v>
      </c>
      <c r="F13" s="17">
        <f>[3]List2!O15</f>
        <v>6.25</v>
      </c>
      <c r="G13" s="20">
        <f>[3]List2!P15</f>
        <v>0</v>
      </c>
      <c r="H13" s="61">
        <f>[3]List2!Q15</f>
        <v>12.45</v>
      </c>
      <c r="I13" s="62">
        <f>[3]List2!E16</f>
        <v>1.7000000000000002</v>
      </c>
      <c r="J13" s="57">
        <f>[3]List2!J16</f>
        <v>3.2000000000000011</v>
      </c>
      <c r="K13" s="16">
        <f>[3]List2!O16</f>
        <v>3.6499999999999995</v>
      </c>
      <c r="L13" s="19">
        <f>[3]List2!P16</f>
        <v>0.6</v>
      </c>
      <c r="M13" s="60">
        <f>[3]List2!Q16</f>
        <v>7.9500000000000011</v>
      </c>
      <c r="N13" s="103">
        <f>[3]List2!E17</f>
        <v>2.5</v>
      </c>
      <c r="O13" s="102">
        <f>[3]List2!J17</f>
        <v>3.700000000000002</v>
      </c>
      <c r="P13" s="102">
        <f>[3]List2!O17</f>
        <v>3.9499999999999993</v>
      </c>
      <c r="Q13" s="103">
        <f>[3]List2!P17</f>
        <v>0</v>
      </c>
      <c r="R13" s="103">
        <f>[3]List2!Q17</f>
        <v>10.150000000000002</v>
      </c>
      <c r="S13" s="64">
        <f>[3]List2!R17</f>
        <v>30.55</v>
      </c>
      <c r="T13" s="1"/>
    </row>
    <row r="14" spans="1:20">
      <c r="A14" s="3">
        <v>5</v>
      </c>
      <c r="B14" s="10" t="str">
        <f>[3]List2!B21</f>
        <v>Matošková Marika - 2013</v>
      </c>
      <c r="C14" s="38" t="str">
        <f>[3]List1!C13</f>
        <v>Akademie moderní gymnastiky KP</v>
      </c>
      <c r="D14" s="19">
        <f>[3]List2!E21</f>
        <v>2</v>
      </c>
      <c r="E14" s="28">
        <f>[3]List2!J21</f>
        <v>5.4499999999999993</v>
      </c>
      <c r="F14" s="17">
        <f>[3]List2!O21</f>
        <v>6.3</v>
      </c>
      <c r="G14" s="20">
        <f>[3]List2!P21</f>
        <v>0</v>
      </c>
      <c r="H14" s="61">
        <f>[3]List2!Q21</f>
        <v>13.75</v>
      </c>
      <c r="I14" s="62">
        <f>[3]List2!E22</f>
        <v>1.6</v>
      </c>
      <c r="J14" s="57">
        <f>[3]List2!J22</f>
        <v>3.5500000000000007</v>
      </c>
      <c r="K14" s="16">
        <f>[3]List2!O22</f>
        <v>4.2</v>
      </c>
      <c r="L14" s="19">
        <f>[3]List2!P22</f>
        <v>0</v>
      </c>
      <c r="M14" s="60">
        <f>[3]List2!Q22</f>
        <v>9.3500000000000014</v>
      </c>
      <c r="N14" s="103">
        <f>[3]List2!E23</f>
        <v>0.7</v>
      </c>
      <c r="O14" s="102">
        <f>[3]List2!J23</f>
        <v>3.0999999999999988</v>
      </c>
      <c r="P14" s="102">
        <f>[3]List2!O23</f>
        <v>3.6000000000000014</v>
      </c>
      <c r="Q14" s="103">
        <f>[3]List2!P23</f>
        <v>0</v>
      </c>
      <c r="R14" s="103">
        <f>[3]List2!Q23</f>
        <v>7.4</v>
      </c>
      <c r="S14" s="64">
        <f>[3]List2!R23</f>
        <v>30.5</v>
      </c>
      <c r="T14" s="1"/>
    </row>
    <row r="15" spans="1:20">
      <c r="A15" s="3">
        <v>6</v>
      </c>
      <c r="B15" s="10" t="str">
        <f>[3]List2!B9</f>
        <v>Kuthanová Alice - 2014</v>
      </c>
      <c r="C15" s="38" t="str">
        <f>[3]List1!C9</f>
        <v>SK MG Máj České Budějovice</v>
      </c>
      <c r="D15" s="19">
        <f>[3]List2!E9</f>
        <v>0.8</v>
      </c>
      <c r="E15" s="28">
        <f>[3]List2!J9</f>
        <v>4.3499999999999996</v>
      </c>
      <c r="F15" s="17">
        <f>[3]List2!O9</f>
        <v>5.5499999999999989</v>
      </c>
      <c r="G15" s="20">
        <f>[3]List2!P9</f>
        <v>0</v>
      </c>
      <c r="H15" s="61">
        <f>[3]List2!Q9</f>
        <v>10.7</v>
      </c>
      <c r="I15" s="62">
        <f>[3]List2!E10</f>
        <v>1.4000000000000001</v>
      </c>
      <c r="J15" s="57">
        <f>[3]List2!J10</f>
        <v>3.9999999999999982</v>
      </c>
      <c r="K15" s="16">
        <f>[3]List2!O10</f>
        <v>4.6499999999999986</v>
      </c>
      <c r="L15" s="19">
        <f>[3]List2!P10</f>
        <v>0</v>
      </c>
      <c r="M15" s="60">
        <f>[3]List2!Q10</f>
        <v>10.049999999999997</v>
      </c>
      <c r="N15" s="103">
        <f>[3]List2!E11</f>
        <v>1.3</v>
      </c>
      <c r="O15" s="102">
        <f>[3]List2!J11</f>
        <v>2.6000000000000005</v>
      </c>
      <c r="P15" s="102">
        <f>[3]List2!O11</f>
        <v>4.4000000000000004</v>
      </c>
      <c r="Q15" s="103">
        <f>[3]List2!P11</f>
        <v>0</v>
      </c>
      <c r="R15" s="103">
        <f>[3]List2!Q11</f>
        <v>8.3000000000000007</v>
      </c>
      <c r="S15" s="64">
        <f>[3]List2!R11</f>
        <v>29.049999999999997</v>
      </c>
      <c r="T15" s="1"/>
    </row>
    <row r="16" spans="1:20">
      <c r="A16" s="3">
        <v>7</v>
      </c>
      <c r="B16" s="10" t="str">
        <f>[3]List2!B12</f>
        <v>Vasyletnyk Kristýna - 2013</v>
      </c>
      <c r="C16" s="38" t="str">
        <f>[3]List1!C10</f>
        <v>Akademie moderní gymnastiky KP</v>
      </c>
      <c r="D16" s="19">
        <f>[3]List2!E12</f>
        <v>1.6</v>
      </c>
      <c r="E16" s="28">
        <f>[3]List2!J12</f>
        <v>4.6500000000000004</v>
      </c>
      <c r="F16" s="17">
        <f>[3]List2!O12</f>
        <v>5.7999999999999989</v>
      </c>
      <c r="G16" s="20">
        <f>[3]List2!P12</f>
        <v>0</v>
      </c>
      <c r="H16" s="61">
        <f>[3]List2!Q12</f>
        <v>12.049999999999999</v>
      </c>
      <c r="I16" s="62">
        <f>[3]List2!E13</f>
        <v>2.2000000000000002</v>
      </c>
      <c r="J16" s="57">
        <f>[3]List2!J13</f>
        <v>2.7499999999999991</v>
      </c>
      <c r="K16" s="16">
        <f>[3]List2!O13</f>
        <v>3.55</v>
      </c>
      <c r="L16" s="19">
        <f>[3]List2!P13</f>
        <v>0.6</v>
      </c>
      <c r="M16" s="60">
        <f>[3]List2!Q13</f>
        <v>7.9</v>
      </c>
      <c r="N16" s="103">
        <f>[3]List2!E14</f>
        <v>0.3</v>
      </c>
      <c r="O16" s="102">
        <f>[3]List2!J14</f>
        <v>2.7999999999999989</v>
      </c>
      <c r="P16" s="102">
        <f>[3]List2!O14</f>
        <v>2.8000000000000007</v>
      </c>
      <c r="Q16" s="103">
        <f>[3]List2!P14</f>
        <v>0</v>
      </c>
      <c r="R16" s="103">
        <f>[3]List2!Q14</f>
        <v>5.8999999999999995</v>
      </c>
      <c r="S16" s="64">
        <f>[3]List2!R14</f>
        <v>25.849999999999998</v>
      </c>
      <c r="T16" s="1"/>
    </row>
    <row r="17" spans="1:20" ht="15" thickBot="1">
      <c r="A17" s="4">
        <v>8</v>
      </c>
      <c r="B17" s="23" t="str">
        <f>[3]List2!B30</f>
        <v>Šindlerová Eliška - 2013</v>
      </c>
      <c r="C17" s="65" t="str">
        <f>[3]List1!C16</f>
        <v>Akademie moderní gymnastiky KP</v>
      </c>
      <c r="D17" s="21">
        <f>[3]List2!E30</f>
        <v>0.5</v>
      </c>
      <c r="E17" s="29">
        <f>[3]List2!J30</f>
        <v>2.3500000000000023</v>
      </c>
      <c r="F17" s="30">
        <f>[3]List2!O30</f>
        <v>4.3499999999999996</v>
      </c>
      <c r="G17" s="22">
        <f>[3]List2!P30</f>
        <v>0</v>
      </c>
      <c r="H17" s="68">
        <f>[3]List2!Q30</f>
        <v>7.200000000000002</v>
      </c>
      <c r="I17" s="69">
        <f>[3]List2!E31</f>
        <v>0.5</v>
      </c>
      <c r="J17" s="104">
        <f>[3]List2!J31</f>
        <v>2.1499999999999986</v>
      </c>
      <c r="K17" s="105">
        <f>[3]List2!O31</f>
        <v>2.5</v>
      </c>
      <c r="L17" s="21">
        <f>[3]List2!P31</f>
        <v>0</v>
      </c>
      <c r="M17" s="67">
        <f>[3]List2!Q31</f>
        <v>5.1499999999999986</v>
      </c>
      <c r="N17" s="106">
        <f>[3]List2!E32</f>
        <v>0.1</v>
      </c>
      <c r="O17" s="107">
        <f>[3]List2!J32</f>
        <v>2.1500000000000012</v>
      </c>
      <c r="P17" s="107">
        <f>[3]List2!O32</f>
        <v>2</v>
      </c>
      <c r="Q17" s="106">
        <f>[3]List2!P32</f>
        <v>0</v>
      </c>
      <c r="R17" s="106">
        <f>[3]List2!Q32</f>
        <v>4.2500000000000018</v>
      </c>
      <c r="S17" s="71">
        <f>[3]List2!R32</f>
        <v>16.600000000000001</v>
      </c>
      <c r="T17" s="1"/>
    </row>
    <row r="18" spans="1:20" ht="15" thickBo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>
      <c r="A19" s="41"/>
      <c r="B19" s="11"/>
      <c r="C19" s="41"/>
      <c r="D19" s="181" t="str">
        <f>D8</f>
        <v>BN</v>
      </c>
      <c r="E19" s="182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5" thickBot="1">
      <c r="A20" s="43" t="s">
        <v>4</v>
      </c>
      <c r="B20" s="75" t="s">
        <v>5</v>
      </c>
      <c r="C20" s="76" t="s">
        <v>6</v>
      </c>
      <c r="D20" s="183" t="s">
        <v>11</v>
      </c>
      <c r="E20" s="184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>
      <c r="A21" s="77">
        <v>1</v>
      </c>
      <c r="B21" s="78" t="str">
        <f>[3]List2!B21</f>
        <v>Matošková Marika - 2013</v>
      </c>
      <c r="C21" s="79" t="str">
        <f>[3]List1!C13</f>
        <v>Akademie moderní gymnastiky KP</v>
      </c>
      <c r="D21" s="108">
        <f>[3]List2!Q21</f>
        <v>13.75</v>
      </c>
      <c r="E21" s="8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>
      <c r="A22" s="82">
        <v>2</v>
      </c>
      <c r="B22" s="5" t="str">
        <f>[3]List2!B27</f>
        <v>Železná Adriana - 2014</v>
      </c>
      <c r="C22" s="83" t="str">
        <f>[3]List1!C15</f>
        <v>RG Proactive Milevsko</v>
      </c>
      <c r="D22" s="109">
        <f>[3]List2!Q27</f>
        <v>13.05</v>
      </c>
      <c r="E22" s="85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>
      <c r="A23" s="82">
        <v>3</v>
      </c>
      <c r="B23" s="5" t="str">
        <f>[3]List2!B24</f>
        <v>Pražmová Viktorie - 2013</v>
      </c>
      <c r="C23" s="83" t="str">
        <f>[3]List1!C14</f>
        <v>Akademie moderní gymnastiky KP</v>
      </c>
      <c r="D23" s="109">
        <f>[3]List2!Q24</f>
        <v>12.649999999999999</v>
      </c>
      <c r="E23" s="85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>
      <c r="A24" s="82">
        <v>4</v>
      </c>
      <c r="B24" s="5" t="str">
        <f>[3]List2!B33</f>
        <v>Masáková Amálie - 2013</v>
      </c>
      <c r="C24" s="83" t="str">
        <f>[3]List1!C17</f>
        <v>TJ Sokol Bernartice</v>
      </c>
      <c r="D24" s="109">
        <f>[3]List2!Q33</f>
        <v>12.55</v>
      </c>
      <c r="E24" s="85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>
      <c r="A25" s="82">
        <v>5</v>
      </c>
      <c r="B25" s="5" t="str">
        <f>[3]List2!B15</f>
        <v>Boháčová Ellen Anna - 2013</v>
      </c>
      <c r="C25" s="83" t="str">
        <f>[3]List1!C11</f>
        <v>GSK Tábor</v>
      </c>
      <c r="D25" s="109">
        <f>[3]List2!Q15</f>
        <v>12.45</v>
      </c>
      <c r="E25" s="85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>
      <c r="A26" s="82">
        <v>6</v>
      </c>
      <c r="B26" s="5" t="str">
        <f>[3]List2!B12</f>
        <v>Vasyletnyk Kristýna - 2013</v>
      </c>
      <c r="C26" s="83" t="str">
        <f>[3]List1!C10</f>
        <v>Akademie moderní gymnastiky KP</v>
      </c>
      <c r="D26" s="109">
        <f>[3]List2!Q12</f>
        <v>12.049999999999999</v>
      </c>
      <c r="E26" s="85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>
      <c r="A27" s="82">
        <v>7</v>
      </c>
      <c r="B27" s="5" t="str">
        <f>[3]List2!B9</f>
        <v>Kuthanová Alice - 2014</v>
      </c>
      <c r="C27" s="83" t="str">
        <f>[3]List1!C9</f>
        <v>SK MG Máj České Budějovice</v>
      </c>
      <c r="D27" s="109">
        <f>[3]List2!Q9</f>
        <v>10.7</v>
      </c>
      <c r="E27" s="85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5" thickBot="1">
      <c r="A28" s="86">
        <v>8</v>
      </c>
      <c r="B28" s="6" t="str">
        <f>[3]List2!B30</f>
        <v>Šindlerová Eliška - 2013</v>
      </c>
      <c r="C28" s="87" t="str">
        <f>[3]List1!C16</f>
        <v>Akademie moderní gymnastiky KP</v>
      </c>
      <c r="D28" s="110">
        <f>[3]List2!Q30</f>
        <v>7.200000000000002</v>
      </c>
      <c r="E28" s="89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5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>
      <c r="A31" s="41"/>
      <c r="B31" s="11"/>
      <c r="C31" s="41"/>
      <c r="D31" s="181" t="str">
        <f>I8</f>
        <v>Obruč</v>
      </c>
      <c r="E31" s="182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5" thickBot="1">
      <c r="A32" s="43" t="s">
        <v>4</v>
      </c>
      <c r="B32" s="75" t="s">
        <v>5</v>
      </c>
      <c r="C32" s="76" t="s">
        <v>6</v>
      </c>
      <c r="D32" s="183" t="s">
        <v>11</v>
      </c>
      <c r="E32" s="18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>
      <c r="A33" s="77">
        <v>1</v>
      </c>
      <c r="B33" s="78" t="str">
        <f>[3]List2!B27</f>
        <v>Železná Adriana - 2014</v>
      </c>
      <c r="C33" s="79" t="str">
        <f>[3]List1!C15</f>
        <v>RG Proactive Milevsko</v>
      </c>
      <c r="D33" s="108">
        <f>[3]List2!Q28</f>
        <v>12.000000000000002</v>
      </c>
      <c r="E33" s="8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>
      <c r="A34" s="82">
        <v>2</v>
      </c>
      <c r="B34" s="5" t="str">
        <f>[3]List2!B33</f>
        <v>Masáková Amálie - 2013</v>
      </c>
      <c r="C34" s="83" t="str">
        <f>[3]List1!C17</f>
        <v>TJ Sokol Bernartice</v>
      </c>
      <c r="D34" s="109">
        <f>[3]List2!Q34</f>
        <v>11.750000000000004</v>
      </c>
      <c r="E34" s="85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>
      <c r="A35" s="82">
        <v>3</v>
      </c>
      <c r="B35" s="5" t="str">
        <f>[3]List2!B9</f>
        <v>Kuthanová Alice - 2014</v>
      </c>
      <c r="C35" s="83" t="str">
        <f>[3]List1!C9</f>
        <v>SK MG Máj České Budějovice</v>
      </c>
      <c r="D35" s="109">
        <f>[3]List2!Q10</f>
        <v>10.049999999999997</v>
      </c>
      <c r="E35" s="85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>
      <c r="A36" s="82">
        <v>4</v>
      </c>
      <c r="B36" s="5" t="str">
        <f>[3]List2!B21</f>
        <v>Matošková Marika - 2013</v>
      </c>
      <c r="C36" s="83" t="str">
        <f>[3]List1!C13</f>
        <v>Akademie moderní gymnastiky KP</v>
      </c>
      <c r="D36" s="109">
        <f>[3]List2!Q22</f>
        <v>9.3500000000000014</v>
      </c>
      <c r="E36" s="85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>
      <c r="A37" s="82">
        <v>5</v>
      </c>
      <c r="B37" s="5" t="str">
        <f>[3]List2!B24</f>
        <v>Pražmová Viktorie - 2013</v>
      </c>
      <c r="C37" s="83" t="str">
        <f>[3]List1!C14</f>
        <v>Akademie moderní gymnastiky KP</v>
      </c>
      <c r="D37" s="109">
        <f>[3]List2!Q25</f>
        <v>8.9</v>
      </c>
      <c r="E37" s="85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>
      <c r="A38" s="82">
        <v>6</v>
      </c>
      <c r="B38" s="5" t="str">
        <f>[3]List2!B15</f>
        <v>Boháčová Ellen Anna - 2013</v>
      </c>
      <c r="C38" s="83" t="str">
        <f>[3]List1!C11</f>
        <v>GSK Tábor</v>
      </c>
      <c r="D38" s="109">
        <f>[3]List2!Q16</f>
        <v>7.9500000000000011</v>
      </c>
      <c r="E38" s="85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>
      <c r="A39" s="82">
        <v>7</v>
      </c>
      <c r="B39" s="5" t="str">
        <f>[3]List2!B12</f>
        <v>Vasyletnyk Kristýna - 2013</v>
      </c>
      <c r="C39" s="83" t="str">
        <f>[3]List1!C10</f>
        <v>Akademie moderní gymnastiky KP</v>
      </c>
      <c r="D39" s="109">
        <f>[3]List2!Q13</f>
        <v>7.9</v>
      </c>
      <c r="E39" s="85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5" thickBot="1">
      <c r="A40" s="86">
        <v>8</v>
      </c>
      <c r="B40" s="6" t="str">
        <f>[3]List2!B30</f>
        <v>Šindlerová Eliška - 2013</v>
      </c>
      <c r="C40" s="87" t="str">
        <f>[3]List1!C16</f>
        <v>Akademie moderní gymnastiky KP</v>
      </c>
      <c r="D40" s="110">
        <f>[3]List2!Q31</f>
        <v>5.1499999999999986</v>
      </c>
      <c r="E40" s="89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5" thickBo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>
      <c r="A42" s="41"/>
      <c r="B42" s="11"/>
      <c r="C42" s="41"/>
      <c r="D42" s="181" t="str">
        <f>N8</f>
        <v>Lib.náčiní</v>
      </c>
      <c r="E42" s="182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5" thickBot="1">
      <c r="A43" s="43" t="s">
        <v>4</v>
      </c>
      <c r="B43" s="75" t="s">
        <v>5</v>
      </c>
      <c r="C43" s="76" t="s">
        <v>6</v>
      </c>
      <c r="D43" s="183" t="s">
        <v>11</v>
      </c>
      <c r="E43" s="184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>
      <c r="A44" s="77">
        <v>1</v>
      </c>
      <c r="B44" s="78" t="str">
        <f>[3]List2!B33</f>
        <v>Masáková Amálie - 2013</v>
      </c>
      <c r="C44" s="79" t="str">
        <f>[3]List1!C17</f>
        <v>TJ Sokol Bernartice</v>
      </c>
      <c r="D44" s="108">
        <f>[3]List2!Q35</f>
        <v>11.800000000000002</v>
      </c>
      <c r="E44" s="8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>
      <c r="A45" s="82">
        <v>2</v>
      </c>
      <c r="B45" s="5" t="str">
        <f>[3]List2!B27</f>
        <v>Železná Adriana - 2014</v>
      </c>
      <c r="C45" s="83" t="str">
        <f>[3]List1!C15</f>
        <v>RG Proactive Milevsko</v>
      </c>
      <c r="D45" s="109">
        <f>[3]List2!Q29</f>
        <v>10.199999999999999</v>
      </c>
      <c r="E45" s="85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>
      <c r="A46" s="82">
        <v>3</v>
      </c>
      <c r="B46" s="5" t="str">
        <f>[3]List2!B15</f>
        <v>Boháčová Ellen Anna - 2013</v>
      </c>
      <c r="C46" s="83" t="str">
        <f>[3]List1!C11</f>
        <v>GSK Tábor</v>
      </c>
      <c r="D46" s="109">
        <f>[3]List2!Q17</f>
        <v>10.150000000000002</v>
      </c>
      <c r="E46" s="85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>
      <c r="A47" s="82">
        <v>4</v>
      </c>
      <c r="B47" s="5" t="str">
        <f>[3]List2!B24</f>
        <v>Pražmová Viktorie - 2013</v>
      </c>
      <c r="C47" s="83" t="str">
        <f>[3]List1!C14</f>
        <v>Akademie moderní gymnastiky KP</v>
      </c>
      <c r="D47" s="109">
        <f>[3]List2!Q26</f>
        <v>9.6500000000000021</v>
      </c>
      <c r="E47" s="85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>
      <c r="A48" s="82">
        <v>5</v>
      </c>
      <c r="B48" s="5" t="str">
        <f>[3]List2!B9</f>
        <v>Kuthanová Alice - 2014</v>
      </c>
      <c r="C48" s="83" t="str">
        <f>[3]List1!C9</f>
        <v>SK MG Máj České Budějovice</v>
      </c>
      <c r="D48" s="109">
        <f>[3]List2!Q11</f>
        <v>8.3000000000000007</v>
      </c>
      <c r="E48" s="85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>
      <c r="A49" s="82">
        <v>6</v>
      </c>
      <c r="B49" s="5" t="str">
        <f>[3]List2!B21</f>
        <v>Matošková Marika - 2013</v>
      </c>
      <c r="C49" s="83" t="str">
        <f>[3]List1!C13</f>
        <v>Akademie moderní gymnastiky KP</v>
      </c>
      <c r="D49" s="109">
        <f>[3]List2!Q23</f>
        <v>7.4</v>
      </c>
      <c r="E49" s="85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>
      <c r="A50" s="82">
        <v>7</v>
      </c>
      <c r="B50" s="5" t="str">
        <f>[3]List2!B12</f>
        <v>Vasyletnyk Kristýna - 2013</v>
      </c>
      <c r="C50" s="83" t="str">
        <f>[3]List1!C10</f>
        <v>Akademie moderní gymnastiky KP</v>
      </c>
      <c r="D50" s="109">
        <f>[3]List2!Q14</f>
        <v>5.8999999999999995</v>
      </c>
      <c r="E50" s="85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5" thickBot="1">
      <c r="A51" s="86">
        <v>8</v>
      </c>
      <c r="B51" s="6" t="str">
        <f>[3]List2!B30</f>
        <v>Šindlerová Eliška - 2013</v>
      </c>
      <c r="C51" s="87" t="str">
        <f>[3]List1!C16</f>
        <v>Akademie moderní gymnastiky KP</v>
      </c>
      <c r="D51" s="110">
        <f>[3]List2!Q32</f>
        <v>4.2500000000000018</v>
      </c>
      <c r="E51" s="89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</sheetData>
  <mergeCells count="9">
    <mergeCell ref="N8:R8"/>
    <mergeCell ref="D19:E19"/>
    <mergeCell ref="D20:E20"/>
    <mergeCell ref="D31:E31"/>
    <mergeCell ref="D32:E32"/>
    <mergeCell ref="D42:E42"/>
    <mergeCell ref="D43:E43"/>
    <mergeCell ref="D8:H8"/>
    <mergeCell ref="I8:M8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0"/>
  <sheetViews>
    <sheetView workbookViewId="0">
      <selection activeCell="E4" sqref="E4"/>
    </sheetView>
  </sheetViews>
  <sheetFormatPr defaultRowHeight="14.4"/>
  <cols>
    <col min="2" max="2" width="29.6640625" bestFit="1" customWidth="1"/>
    <col min="3" max="3" width="16.109375" bestFit="1" customWidth="1"/>
  </cols>
  <sheetData>
    <row r="1" spans="1:20" ht="21">
      <c r="A1" s="1"/>
      <c r="B1" s="14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28.8">
      <c r="A3" s="1"/>
      <c r="B3" s="15" t="str">
        <f>[4]List1!B3</f>
        <v xml:space="preserve">Oblastní přebor 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>
      <c r="A4" s="1"/>
      <c r="B4" s="2" t="str">
        <f>[4]List1!B4</f>
        <v>Tábor 27.4.2024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>
      <c r="A6" s="1"/>
      <c r="B6" s="13" t="str">
        <f>[4]List1!B6</f>
        <v>Kategorie: Naděje mladší A - 2014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5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" thickBot="1">
      <c r="A8" s="41"/>
      <c r="B8" s="11"/>
      <c r="C8" s="11"/>
      <c r="D8" s="185" t="str">
        <f>[4]List1!D8</f>
        <v>BN</v>
      </c>
      <c r="E8" s="185"/>
      <c r="F8" s="185"/>
      <c r="G8" s="185"/>
      <c r="H8" s="185"/>
      <c r="I8" s="186" t="str">
        <f>[4]List1!E8</f>
        <v>Švihadlo</v>
      </c>
      <c r="J8" s="185"/>
      <c r="K8" s="185"/>
      <c r="L8" s="185"/>
      <c r="M8" s="187"/>
      <c r="N8" s="186" t="str">
        <f>[4]List1!F8</f>
        <v>Lib.náčiní</v>
      </c>
      <c r="O8" s="185"/>
      <c r="P8" s="185"/>
      <c r="Q8" s="185"/>
      <c r="R8" s="187"/>
      <c r="S8" s="90" t="s">
        <v>40</v>
      </c>
      <c r="T8" s="1"/>
    </row>
    <row r="9" spans="1:20" ht="15" thickBot="1">
      <c r="A9" s="43" t="s">
        <v>4</v>
      </c>
      <c r="B9" s="12" t="s">
        <v>5</v>
      </c>
      <c r="C9" s="12" t="s">
        <v>6</v>
      </c>
      <c r="D9" s="91" t="s">
        <v>7</v>
      </c>
      <c r="E9" s="92" t="s">
        <v>8</v>
      </c>
      <c r="F9" s="93" t="s">
        <v>9</v>
      </c>
      <c r="G9" s="94" t="s">
        <v>10</v>
      </c>
      <c r="H9" s="95" t="s">
        <v>11</v>
      </c>
      <c r="I9" s="96" t="s">
        <v>7</v>
      </c>
      <c r="J9" s="97" t="s">
        <v>8</v>
      </c>
      <c r="K9" s="98" t="s">
        <v>9</v>
      </c>
      <c r="L9" s="98" t="s">
        <v>10</v>
      </c>
      <c r="M9" s="99" t="s">
        <v>11</v>
      </c>
      <c r="N9" s="100" t="s">
        <v>7</v>
      </c>
      <c r="O9" s="100" t="s">
        <v>8</v>
      </c>
      <c r="P9" s="100" t="s">
        <v>9</v>
      </c>
      <c r="Q9" s="100" t="s">
        <v>10</v>
      </c>
      <c r="R9" s="100" t="s">
        <v>11</v>
      </c>
      <c r="S9" s="101"/>
      <c r="T9" s="1"/>
    </row>
    <row r="10" spans="1:20">
      <c r="A10" s="53">
        <v>1</v>
      </c>
      <c r="B10" s="54" t="str">
        <f>[4]List2!B9</f>
        <v>Staňková Kateřina</v>
      </c>
      <c r="C10" s="38" t="str">
        <f>[4]List1!C9</f>
        <v>RG Proactive Milevsko</v>
      </c>
      <c r="D10" s="16">
        <f>[4]List2!E9</f>
        <v>3.7</v>
      </c>
      <c r="E10" s="28">
        <f>[4]List2!J9</f>
        <v>6</v>
      </c>
      <c r="F10" s="17">
        <f>[4]List2!O9</f>
        <v>7.6999999999999993</v>
      </c>
      <c r="G10" s="18">
        <f>[4]List2!P9</f>
        <v>0</v>
      </c>
      <c r="H10" s="55">
        <f>[4]List2!Q9</f>
        <v>17.399999999999999</v>
      </c>
      <c r="I10" s="56">
        <f>[4]List2!E10</f>
        <v>5</v>
      </c>
      <c r="J10" s="57">
        <f>[4]List2!J10</f>
        <v>4.6499999999999995</v>
      </c>
      <c r="K10" s="16">
        <f>[4]List2!O10</f>
        <v>6.6999999999999993</v>
      </c>
      <c r="L10" s="16">
        <f>[4]List2!P10</f>
        <v>0</v>
      </c>
      <c r="M10" s="17">
        <f>[4]List2!Q10</f>
        <v>16.349999999999998</v>
      </c>
      <c r="N10" s="102">
        <f>[4]List2!E11</f>
        <v>4.0999999999999996</v>
      </c>
      <c r="O10" s="102">
        <f>[4]List2!J11</f>
        <v>5.0000000000000018</v>
      </c>
      <c r="P10" s="102">
        <f>[4]List2!O11</f>
        <v>6.9</v>
      </c>
      <c r="Q10" s="102">
        <f>[4]List2!P11</f>
        <v>0</v>
      </c>
      <c r="R10" s="102">
        <f>[4]List2!Q11</f>
        <v>16</v>
      </c>
      <c r="S10" s="58">
        <f>[4]List2!R11</f>
        <v>49.75</v>
      </c>
      <c r="T10" s="1"/>
    </row>
    <row r="11" spans="1:20" ht="15" thickBot="1">
      <c r="A11" s="4">
        <v>2</v>
      </c>
      <c r="B11" s="23" t="str">
        <f>[4]List2!B12</f>
        <v>Klejnová Barbora</v>
      </c>
      <c r="C11" s="65" t="str">
        <f>[4]List1!C10</f>
        <v>Akademie moderní gymnastiky KP</v>
      </c>
      <c r="D11" s="21">
        <f>[4]List2!E12</f>
        <v>1.4</v>
      </c>
      <c r="E11" s="29">
        <f>[4]List2!J12</f>
        <v>3.1999999999999984</v>
      </c>
      <c r="F11" s="30">
        <f>[4]List2!O12</f>
        <v>5.6499999999999995</v>
      </c>
      <c r="G11" s="22">
        <f>[4]List2!P12</f>
        <v>0</v>
      </c>
      <c r="H11" s="68">
        <f>[4]List2!Q12</f>
        <v>10.249999999999996</v>
      </c>
      <c r="I11" s="69">
        <f>[4]List2!E13</f>
        <v>2</v>
      </c>
      <c r="J11" s="104">
        <f>[4]List2!J13</f>
        <v>2.8</v>
      </c>
      <c r="K11" s="105">
        <f>[4]List2!O13</f>
        <v>3.5500000000000007</v>
      </c>
      <c r="L11" s="21">
        <f>[4]List2!P13</f>
        <v>0</v>
      </c>
      <c r="M11" s="67">
        <f>[4]List2!Q13</f>
        <v>8.3500000000000014</v>
      </c>
      <c r="N11" s="106">
        <f>[4]List2!E14</f>
        <v>1.9</v>
      </c>
      <c r="O11" s="107">
        <f>[4]List2!J14</f>
        <v>3.2499999999999982</v>
      </c>
      <c r="P11" s="107">
        <f>[4]List2!O14</f>
        <v>4.4499999999999984</v>
      </c>
      <c r="Q11" s="106">
        <f>[4]List2!P14</f>
        <v>0</v>
      </c>
      <c r="R11" s="106">
        <f>[4]List2!Q14</f>
        <v>9.5999999999999979</v>
      </c>
      <c r="S11" s="71">
        <f>[4]List2!R14</f>
        <v>28.199999999999996</v>
      </c>
      <c r="T11" s="1"/>
    </row>
    <row r="12" spans="1:20" ht="1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>
      <c r="A13" s="41"/>
      <c r="B13" s="11"/>
      <c r="C13" s="41"/>
      <c r="D13" s="181" t="str">
        <f>D8</f>
        <v>BN</v>
      </c>
      <c r="E13" s="182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5" thickBot="1">
      <c r="A14" s="43" t="s">
        <v>4</v>
      </c>
      <c r="B14" s="75" t="s">
        <v>5</v>
      </c>
      <c r="C14" s="76" t="s">
        <v>6</v>
      </c>
      <c r="D14" s="183" t="s">
        <v>11</v>
      </c>
      <c r="E14" s="18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>
      <c r="A15" s="77">
        <v>1</v>
      </c>
      <c r="B15" s="78" t="str">
        <f>[4]List2!B9</f>
        <v>Staňková Kateřina</v>
      </c>
      <c r="C15" s="79" t="str">
        <f>[4]List1!C9</f>
        <v>RG Proactive Milevsko</v>
      </c>
      <c r="D15" s="108">
        <f>[4]List2!Q9</f>
        <v>17.399999999999999</v>
      </c>
      <c r="E15" s="8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5" thickBot="1">
      <c r="A16" s="86">
        <v>2</v>
      </c>
      <c r="B16" s="6" t="str">
        <f>[4]List2!B12</f>
        <v>Klejnová Barbora</v>
      </c>
      <c r="C16" s="87" t="str">
        <f>[4]List1!C10</f>
        <v>Akademie moderní gymnastiky KP</v>
      </c>
      <c r="D16" s="110">
        <f>[4]List2!Q12</f>
        <v>10.249999999999996</v>
      </c>
      <c r="E16" s="8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5" thickBo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>
      <c r="A20" s="41"/>
      <c r="B20" s="11"/>
      <c r="C20" s="41"/>
      <c r="D20" s="181" t="str">
        <f>I8</f>
        <v>Švihadlo</v>
      </c>
      <c r="E20" s="182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5" thickBot="1">
      <c r="A21" s="43" t="s">
        <v>4</v>
      </c>
      <c r="B21" s="75" t="s">
        <v>5</v>
      </c>
      <c r="C21" s="76" t="s">
        <v>6</v>
      </c>
      <c r="D21" s="183" t="s">
        <v>11</v>
      </c>
      <c r="E21" s="184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>
      <c r="A22" s="77">
        <v>1</v>
      </c>
      <c r="B22" s="78" t="str">
        <f>[4]List2!B9</f>
        <v>Staňková Kateřina</v>
      </c>
      <c r="C22" s="79" t="str">
        <f>[4]List1!C9</f>
        <v>RG Proactive Milevsko</v>
      </c>
      <c r="D22" s="108">
        <f>[4]List2!Q10</f>
        <v>16.349999999999998</v>
      </c>
      <c r="E22" s="8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5" thickBot="1">
      <c r="A23" s="86">
        <v>2</v>
      </c>
      <c r="B23" s="6" t="str">
        <f>[4]List2!B12</f>
        <v>Klejnová Barbora</v>
      </c>
      <c r="C23" s="87" t="str">
        <f>[4]List1!C10</f>
        <v>Akademie moderní gymnastiky KP</v>
      </c>
      <c r="D23" s="110">
        <f>[4]List2!Q13</f>
        <v>8.3500000000000014</v>
      </c>
      <c r="E23" s="89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5" thickBo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>
      <c r="A26" s="41"/>
      <c r="B26" s="11"/>
      <c r="C26" s="41"/>
      <c r="D26" s="181" t="str">
        <f>N8</f>
        <v>Lib.náčiní</v>
      </c>
      <c r="E26" s="182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5" thickBot="1">
      <c r="A27" s="43" t="s">
        <v>4</v>
      </c>
      <c r="B27" s="75" t="s">
        <v>5</v>
      </c>
      <c r="C27" s="76" t="s">
        <v>6</v>
      </c>
      <c r="D27" s="183" t="s">
        <v>11</v>
      </c>
      <c r="E27" s="184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>
      <c r="A28" s="77">
        <v>1</v>
      </c>
      <c r="B28" s="78" t="str">
        <f>[4]List2!B9</f>
        <v>Staňková Kateřina</v>
      </c>
      <c r="C28" s="79" t="str">
        <f>[4]List1!C9</f>
        <v>RG Proactive Milevsko</v>
      </c>
      <c r="D28" s="108">
        <f>[4]List2!Q11</f>
        <v>16</v>
      </c>
      <c r="E28" s="8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5" thickBot="1">
      <c r="A29" s="86">
        <v>2</v>
      </c>
      <c r="B29" s="6" t="str">
        <f>[4]List2!B12</f>
        <v>Klejnová Barbora</v>
      </c>
      <c r="C29" s="87" t="str">
        <f>[4]List1!C10</f>
        <v>Akademie moderní gymnastiky KP</v>
      </c>
      <c r="D29" s="110">
        <f>[4]List2!Q14</f>
        <v>9.5999999999999979</v>
      </c>
      <c r="E29" s="89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</sheetData>
  <mergeCells count="9">
    <mergeCell ref="N8:R8"/>
    <mergeCell ref="D13:E13"/>
    <mergeCell ref="D14:E14"/>
    <mergeCell ref="D20:E20"/>
    <mergeCell ref="D21:E21"/>
    <mergeCell ref="D26:E26"/>
    <mergeCell ref="D27:E27"/>
    <mergeCell ref="D8:H8"/>
    <mergeCell ref="I8:M8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Y44"/>
  <sheetViews>
    <sheetView workbookViewId="0">
      <selection activeCell="C1" sqref="C1"/>
    </sheetView>
  </sheetViews>
  <sheetFormatPr defaultRowHeight="14.4"/>
  <cols>
    <col min="2" max="2" width="29.6640625" bestFit="1" customWidth="1"/>
    <col min="3" max="3" width="28.5546875" bestFit="1" customWidth="1"/>
  </cols>
  <sheetData>
    <row r="1" spans="1:25" ht="21">
      <c r="A1" s="1"/>
      <c r="B1" s="14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28.8">
      <c r="A3" s="1"/>
      <c r="B3" s="15" t="str">
        <f>[5]List1!B3</f>
        <v xml:space="preserve">Oblastní přebor 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>
      <c r="A4" s="1"/>
      <c r="B4" s="2" t="str">
        <f>[5]List1!B4</f>
        <v>Tábor 27.4.2024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>
      <c r="A6" s="1"/>
      <c r="B6" s="13" t="str">
        <f>[5]List1!B6</f>
        <v>Kategorie: Naděje mladší A - 2013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5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5" thickBot="1">
      <c r="A8" s="111"/>
      <c r="B8" s="112"/>
      <c r="C8" s="112"/>
      <c r="D8" s="188" t="str">
        <f>[5]List1!D8</f>
        <v>BN</v>
      </c>
      <c r="E8" s="188"/>
      <c r="F8" s="188"/>
      <c r="G8" s="188"/>
      <c r="H8" s="188"/>
      <c r="I8" s="189" t="str">
        <f>[5]List1!E8</f>
        <v>Obruč</v>
      </c>
      <c r="J8" s="188"/>
      <c r="K8" s="188"/>
      <c r="L8" s="188"/>
      <c r="M8" s="190"/>
      <c r="N8" s="189" t="str">
        <f>[5]List1!F8</f>
        <v>Míč</v>
      </c>
      <c r="O8" s="188"/>
      <c r="P8" s="188"/>
      <c r="Q8" s="188"/>
      <c r="R8" s="190"/>
      <c r="S8" s="189" t="str">
        <f>[5]List1!G8</f>
        <v>Kužele</v>
      </c>
      <c r="T8" s="188"/>
      <c r="U8" s="188"/>
      <c r="V8" s="188"/>
      <c r="W8" s="190"/>
      <c r="X8" s="113" t="s">
        <v>40</v>
      </c>
      <c r="Y8" s="1"/>
    </row>
    <row r="9" spans="1:25" ht="15" thickBot="1">
      <c r="A9" s="114" t="s">
        <v>4</v>
      </c>
      <c r="B9" s="115" t="s">
        <v>5</v>
      </c>
      <c r="C9" s="115" t="s">
        <v>6</v>
      </c>
      <c r="D9" s="116" t="s">
        <v>7</v>
      </c>
      <c r="E9" s="117" t="s">
        <v>8</v>
      </c>
      <c r="F9" s="118" t="s">
        <v>9</v>
      </c>
      <c r="G9" s="115" t="s">
        <v>10</v>
      </c>
      <c r="H9" s="119" t="s">
        <v>11</v>
      </c>
      <c r="I9" s="120" t="s">
        <v>7</v>
      </c>
      <c r="J9" s="121" t="s">
        <v>8</v>
      </c>
      <c r="K9" s="122" t="s">
        <v>9</v>
      </c>
      <c r="L9" s="122" t="s">
        <v>10</v>
      </c>
      <c r="M9" s="123" t="s">
        <v>11</v>
      </c>
      <c r="N9" s="124" t="s">
        <v>7</v>
      </c>
      <c r="O9" s="124" t="s">
        <v>8</v>
      </c>
      <c r="P9" s="124" t="s">
        <v>9</v>
      </c>
      <c r="Q9" s="124" t="s">
        <v>10</v>
      </c>
      <c r="R9" s="124" t="s">
        <v>11</v>
      </c>
      <c r="S9" s="124" t="s">
        <v>7</v>
      </c>
      <c r="T9" s="124" t="s">
        <v>8</v>
      </c>
      <c r="U9" s="124" t="s">
        <v>9</v>
      </c>
      <c r="V9" s="124" t="s">
        <v>10</v>
      </c>
      <c r="W9" s="124" t="s">
        <v>11</v>
      </c>
      <c r="X9" s="125"/>
      <c r="Y9" s="1"/>
    </row>
    <row r="10" spans="1:25">
      <c r="A10" s="53">
        <v>1</v>
      </c>
      <c r="B10" s="54" t="str">
        <f>[5]List2!B13</f>
        <v>Heinrichová Dorota</v>
      </c>
      <c r="C10" s="38" t="str">
        <f>[5]List1!C10</f>
        <v>SK MG Máj České Budějovice</v>
      </c>
      <c r="D10" s="126">
        <f>[5]List2!E13</f>
        <v>3.5</v>
      </c>
      <c r="E10" s="127">
        <f>[5]List2!J13</f>
        <v>6.05</v>
      </c>
      <c r="F10" s="128">
        <f>[5]List2!O13</f>
        <v>7.7000000000000011</v>
      </c>
      <c r="G10" s="129">
        <f>[5]List2!P13</f>
        <v>0</v>
      </c>
      <c r="H10" s="130">
        <f>[5]List2!Q13</f>
        <v>17.25</v>
      </c>
      <c r="I10" s="131">
        <f>[5]List2!E14</f>
        <v>4.3</v>
      </c>
      <c r="J10" s="132">
        <f>[5]List2!J14</f>
        <v>5.35</v>
      </c>
      <c r="K10" s="126">
        <f>[5]List2!O14</f>
        <v>6.8500000000000005</v>
      </c>
      <c r="L10" s="126">
        <f>[5]List2!P14</f>
        <v>0</v>
      </c>
      <c r="M10" s="128">
        <f>[5]List2!Q14</f>
        <v>16.5</v>
      </c>
      <c r="N10" s="133">
        <f>[5]List2!E15</f>
        <v>4.8</v>
      </c>
      <c r="O10" s="133">
        <f>[5]List2!J15</f>
        <v>4.2999999999999989</v>
      </c>
      <c r="P10" s="133">
        <f>[5]List2!O15</f>
        <v>6.4</v>
      </c>
      <c r="Q10" s="133">
        <f>[5]List2!P15</f>
        <v>0</v>
      </c>
      <c r="R10" s="133">
        <f>[5]List2!Q15</f>
        <v>15.499999999999998</v>
      </c>
      <c r="S10" s="133">
        <f>[5]List2!E16</f>
        <v>4.8000000000000007</v>
      </c>
      <c r="T10" s="133">
        <f>[5]List2!J16</f>
        <v>4.7499999999999982</v>
      </c>
      <c r="U10" s="133">
        <f>[5]List2!O16</f>
        <v>5.9</v>
      </c>
      <c r="V10" s="133">
        <f>[5]List2!P16</f>
        <v>0</v>
      </c>
      <c r="W10" s="133">
        <f>[5]List2!Q16</f>
        <v>15.45</v>
      </c>
      <c r="X10" s="134">
        <f>[5]List2!R16</f>
        <v>64.7</v>
      </c>
      <c r="Y10" s="1"/>
    </row>
    <row r="11" spans="1:25" ht="15" thickBot="1">
      <c r="A11" s="4">
        <v>2</v>
      </c>
      <c r="B11" s="135" t="str">
        <f>[5]List2!B9</f>
        <v>Bušo Magdaléna</v>
      </c>
      <c r="C11" s="65" t="str">
        <f>[5]List1!C9</f>
        <v>Akademie moderní gymnastiky KP</v>
      </c>
      <c r="D11" s="136">
        <f>[5]List2!E9</f>
        <v>2.9</v>
      </c>
      <c r="E11" s="137">
        <f>[5]List2!J9</f>
        <v>5.8500000000000005</v>
      </c>
      <c r="F11" s="138">
        <f>[5]List2!O9</f>
        <v>6.7999999999999989</v>
      </c>
      <c r="G11" s="139">
        <f>[5]List2!P9</f>
        <v>0</v>
      </c>
      <c r="H11" s="140">
        <f>[5]List2!Q9</f>
        <v>15.549999999999999</v>
      </c>
      <c r="I11" s="141">
        <f>[5]List2!E10</f>
        <v>3.8</v>
      </c>
      <c r="J11" s="142">
        <f>[5]List2!O10</f>
        <v>6.3</v>
      </c>
      <c r="K11" s="143">
        <f>[5]List2!O10</f>
        <v>6.3</v>
      </c>
      <c r="L11" s="136">
        <f>[5]List2!P10</f>
        <v>0</v>
      </c>
      <c r="M11" s="144">
        <f>[5]List2!Q10</f>
        <v>14.899999999999999</v>
      </c>
      <c r="N11" s="145">
        <f>[5]List2!E11</f>
        <v>2.5</v>
      </c>
      <c r="O11" s="146">
        <f>[5]List2!J11</f>
        <v>3.8</v>
      </c>
      <c r="P11" s="146">
        <f>[5]List2!O11</f>
        <v>6.25</v>
      </c>
      <c r="Q11" s="145">
        <f>[5]List2!P11</f>
        <v>0</v>
      </c>
      <c r="R11" s="145">
        <f>[5]List2!Q11</f>
        <v>12.55</v>
      </c>
      <c r="S11" s="145">
        <f>[5]List2!E12</f>
        <v>3.4000000000000004</v>
      </c>
      <c r="T11" s="146">
        <f>[5]List2!J12</f>
        <v>4.8000000000000007</v>
      </c>
      <c r="U11" s="146">
        <f>[5]List2!O12</f>
        <v>6.65</v>
      </c>
      <c r="V11" s="145">
        <f>[5]List2!P12</f>
        <v>0</v>
      </c>
      <c r="W11" s="145">
        <f>[5]List2!Q12</f>
        <v>14.850000000000001</v>
      </c>
      <c r="X11" s="147">
        <f>[5]List2!R12</f>
        <v>57.85</v>
      </c>
      <c r="Y11" s="1"/>
    </row>
    <row r="12" spans="1: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5" thickBo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>
      <c r="A14" s="41"/>
      <c r="B14" s="11"/>
      <c r="C14" s="41"/>
      <c r="D14" s="148" t="str">
        <f>D8</f>
        <v>BN</v>
      </c>
      <c r="E14" s="149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5" thickBot="1">
      <c r="A15" s="150" t="s">
        <v>4</v>
      </c>
      <c r="B15" s="75" t="s">
        <v>5</v>
      </c>
      <c r="C15" s="76" t="s">
        <v>6</v>
      </c>
      <c r="D15" s="151" t="s">
        <v>11</v>
      </c>
      <c r="E15" s="152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>
      <c r="A16" s="77">
        <v>1</v>
      </c>
      <c r="B16" s="78" t="str">
        <f>[5]List2!B13</f>
        <v>Heinrichová Dorota</v>
      </c>
      <c r="C16" s="79" t="str">
        <f>[5]List1!C10</f>
        <v>SK MG Máj České Budějovice</v>
      </c>
      <c r="D16" s="153">
        <f>[5]List2!Q13</f>
        <v>17.25</v>
      </c>
      <c r="E16" s="8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5" thickBot="1">
      <c r="A17" s="86">
        <v>2</v>
      </c>
      <c r="B17" s="6" t="str">
        <f>[5]List2!B9</f>
        <v>Bušo Magdaléna</v>
      </c>
      <c r="C17" s="87" t="str">
        <f>[5]List1!C9</f>
        <v>Akademie moderní gymnastiky KP</v>
      </c>
      <c r="D17" s="154">
        <f>[5]List2!Q9</f>
        <v>15.549999999999999</v>
      </c>
      <c r="E17" s="8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5" thickBo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>
      <c r="A21" s="41"/>
      <c r="B21" s="11"/>
      <c r="C21" s="41"/>
      <c r="D21" s="148" t="str">
        <f>I8</f>
        <v>Obruč</v>
      </c>
      <c r="E21" s="149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5" thickBot="1">
      <c r="A22" s="150" t="s">
        <v>4</v>
      </c>
      <c r="B22" s="75" t="s">
        <v>5</v>
      </c>
      <c r="C22" s="76" t="s">
        <v>6</v>
      </c>
      <c r="D22" s="155" t="s">
        <v>11</v>
      </c>
      <c r="E22" s="152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>
      <c r="A23" s="77">
        <v>1</v>
      </c>
      <c r="B23" s="78" t="str">
        <f>[5]List2!B13</f>
        <v>Heinrichová Dorota</v>
      </c>
      <c r="C23" s="79" t="str">
        <f>[5]List1!C10</f>
        <v>SK MG Máj České Budějovice</v>
      </c>
      <c r="D23" s="108">
        <f>[5]List2!Q14</f>
        <v>16.5</v>
      </c>
      <c r="E23" s="8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5" thickBot="1">
      <c r="A24" s="86">
        <v>2</v>
      </c>
      <c r="B24" s="6" t="str">
        <f>[5]List2!B9</f>
        <v>Bušo Magdaléna</v>
      </c>
      <c r="C24" s="87" t="str">
        <f>[5]List1!C9</f>
        <v>Akademie moderní gymnastiky KP</v>
      </c>
      <c r="D24" s="110">
        <f>[5]List2!Q10</f>
        <v>14.899999999999999</v>
      </c>
      <c r="E24" s="89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5" thickBo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>
      <c r="A27" s="41"/>
      <c r="B27" s="11"/>
      <c r="C27" s="41"/>
      <c r="D27" s="148" t="str">
        <f>N8</f>
        <v>Míč</v>
      </c>
      <c r="E27" s="149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5" thickBot="1">
      <c r="A28" s="150" t="s">
        <v>4</v>
      </c>
      <c r="B28" s="75" t="s">
        <v>5</v>
      </c>
      <c r="C28" s="76" t="s">
        <v>6</v>
      </c>
      <c r="D28" s="155" t="s">
        <v>11</v>
      </c>
      <c r="E28" s="152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>
      <c r="A29" s="77">
        <v>1</v>
      </c>
      <c r="B29" s="78" t="str">
        <f>[5]List2!B13</f>
        <v>Heinrichová Dorota</v>
      </c>
      <c r="C29" s="79" t="str">
        <f>[5]List1!C10</f>
        <v>SK MG Máj České Budějovice</v>
      </c>
      <c r="D29" s="108">
        <f>[5]List2!Q15</f>
        <v>15.499999999999998</v>
      </c>
      <c r="E29" s="8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5" thickBot="1">
      <c r="A30" s="86">
        <v>2</v>
      </c>
      <c r="B30" s="6" t="str">
        <f>[5]List2!B9</f>
        <v>Bušo Magdaléna</v>
      </c>
      <c r="C30" s="87" t="str">
        <f>[5]List1!C9</f>
        <v>Akademie moderní gymnastiky KP</v>
      </c>
      <c r="D30" s="110">
        <f>[5]List2!Q11</f>
        <v>12.55</v>
      </c>
      <c r="E30" s="89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5" thickBo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>
      <c r="A33" s="41"/>
      <c r="B33" s="11"/>
      <c r="C33" s="41"/>
      <c r="D33" s="148" t="str">
        <f>S8</f>
        <v>Kužele</v>
      </c>
      <c r="E33" s="149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5" thickBot="1">
      <c r="A34" s="43" t="s">
        <v>4</v>
      </c>
      <c r="B34" s="75" t="s">
        <v>5</v>
      </c>
      <c r="C34" s="76" t="s">
        <v>6</v>
      </c>
      <c r="D34" s="155" t="s">
        <v>11</v>
      </c>
      <c r="E34" s="152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>
      <c r="A35" s="77">
        <v>1</v>
      </c>
      <c r="B35" s="78" t="str">
        <f>[5]List2!B13</f>
        <v>Heinrichová Dorota</v>
      </c>
      <c r="C35" s="156" t="str">
        <f>[5]List1!C10</f>
        <v>SK MG Máj České Budějovice</v>
      </c>
      <c r="D35" s="108">
        <f>[5]List2!Q16</f>
        <v>15.45</v>
      </c>
      <c r="E35" s="8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5" thickBot="1">
      <c r="A36" s="86">
        <v>2</v>
      </c>
      <c r="B36" s="6" t="str">
        <f>[5]List2!B9</f>
        <v>Bušo Magdaléna</v>
      </c>
      <c r="C36" s="157" t="str">
        <f>[5]List1!C9</f>
        <v>Akademie moderní gymnastiky KP</v>
      </c>
      <c r="D36" s="110">
        <f>[5]List2!Q12</f>
        <v>14.850000000000001</v>
      </c>
      <c r="E36" s="89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</sheetData>
  <mergeCells count="4">
    <mergeCell ref="D8:H8"/>
    <mergeCell ref="I8:M8"/>
    <mergeCell ref="N8:R8"/>
    <mergeCell ref="S8:W8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T52"/>
  <sheetViews>
    <sheetView workbookViewId="0">
      <selection activeCell="C1" sqref="C1"/>
    </sheetView>
  </sheetViews>
  <sheetFormatPr defaultRowHeight="14.4"/>
  <cols>
    <col min="2" max="2" width="29.6640625" bestFit="1" customWidth="1"/>
    <col min="3" max="3" width="16.109375" bestFit="1" customWidth="1"/>
  </cols>
  <sheetData>
    <row r="1" spans="1:20" ht="21">
      <c r="A1" s="1"/>
      <c r="B1" s="14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28.8">
      <c r="A3" s="1"/>
      <c r="B3" s="15" t="str">
        <f>[6]List1!B3</f>
        <v xml:space="preserve">Oblastní přebor 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>
      <c r="A4" s="1"/>
      <c r="B4" s="2" t="str">
        <f>[6]List1!B4</f>
        <v>Tábor 27.4.2024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>
      <c r="A6" s="1"/>
      <c r="B6" s="13" t="str">
        <f>[6]List1!B6</f>
        <v>Kategorie: Naděje starší B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5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" thickBot="1">
      <c r="A8" s="41"/>
      <c r="B8" s="11"/>
      <c r="C8" s="11"/>
      <c r="D8" s="185" t="str">
        <f>[6]List1!D8</f>
        <v>Obruč</v>
      </c>
      <c r="E8" s="185"/>
      <c r="F8" s="185"/>
      <c r="G8" s="185"/>
      <c r="H8" s="185"/>
      <c r="I8" s="186" t="str">
        <f>[6]List1!E8</f>
        <v>Kužele</v>
      </c>
      <c r="J8" s="185"/>
      <c r="K8" s="185"/>
      <c r="L8" s="185"/>
      <c r="M8" s="187"/>
      <c r="N8" s="186" t="str">
        <f>[6]List1!F8</f>
        <v>Lib.náčiní</v>
      </c>
      <c r="O8" s="185"/>
      <c r="P8" s="185"/>
      <c r="Q8" s="185"/>
      <c r="R8" s="187"/>
      <c r="S8" s="90" t="s">
        <v>40</v>
      </c>
      <c r="T8" s="1"/>
    </row>
    <row r="9" spans="1:20" ht="15" thickBot="1">
      <c r="A9" s="43" t="s">
        <v>4</v>
      </c>
      <c r="B9" s="12" t="s">
        <v>5</v>
      </c>
      <c r="C9" s="12" t="s">
        <v>6</v>
      </c>
      <c r="D9" s="91" t="s">
        <v>7</v>
      </c>
      <c r="E9" s="92" t="s">
        <v>8</v>
      </c>
      <c r="F9" s="93" t="s">
        <v>9</v>
      </c>
      <c r="G9" s="94" t="s">
        <v>10</v>
      </c>
      <c r="H9" s="95" t="s">
        <v>11</v>
      </c>
      <c r="I9" s="96" t="s">
        <v>7</v>
      </c>
      <c r="J9" s="97" t="s">
        <v>8</v>
      </c>
      <c r="K9" s="98" t="s">
        <v>9</v>
      </c>
      <c r="L9" s="98" t="s">
        <v>10</v>
      </c>
      <c r="M9" s="99" t="s">
        <v>11</v>
      </c>
      <c r="N9" s="100" t="s">
        <v>7</v>
      </c>
      <c r="O9" s="100" t="s">
        <v>8</v>
      </c>
      <c r="P9" s="100" t="s">
        <v>9</v>
      </c>
      <c r="Q9" s="100" t="s">
        <v>10</v>
      </c>
      <c r="R9" s="100" t="s">
        <v>11</v>
      </c>
      <c r="S9" s="101"/>
      <c r="T9" s="1"/>
    </row>
    <row r="10" spans="1:20">
      <c r="A10" s="53">
        <v>1</v>
      </c>
      <c r="B10" s="54" t="str">
        <f>[6]List2!B18</f>
        <v>Procházková Beata - 2011</v>
      </c>
      <c r="C10" s="38" t="str">
        <f>[6]List1!C12</f>
        <v>GSK Tábor</v>
      </c>
      <c r="D10" s="16">
        <f>[6]List2!E18</f>
        <v>3.9000000000000004</v>
      </c>
      <c r="E10" s="28">
        <f>[6]List2!J18</f>
        <v>4.5499999999999989</v>
      </c>
      <c r="F10" s="17">
        <f>[6]List2!O18</f>
        <v>6</v>
      </c>
      <c r="G10" s="18">
        <f>[6]List2!P18</f>
        <v>0</v>
      </c>
      <c r="H10" s="55">
        <f>[6]List2!Q18</f>
        <v>14.45</v>
      </c>
      <c r="I10" s="56">
        <f>[6]List2!E19</f>
        <v>4.4000000000000004</v>
      </c>
      <c r="J10" s="57">
        <f>[6]List2!J19</f>
        <v>4.6000000000000005</v>
      </c>
      <c r="K10" s="16">
        <f>[6]List2!O19</f>
        <v>5.0499999999999989</v>
      </c>
      <c r="L10" s="16">
        <f>[6]List2!P19</f>
        <v>0</v>
      </c>
      <c r="M10" s="17">
        <f>[6]List2!Q19</f>
        <v>14.049999999999999</v>
      </c>
      <c r="N10" s="102">
        <f>[6]List2!E20</f>
        <v>2.9000000000000004</v>
      </c>
      <c r="O10" s="102">
        <f>[6]List2!J20</f>
        <v>4.8999999999999995</v>
      </c>
      <c r="P10" s="102">
        <f>[6]List2!O20</f>
        <v>4.6999999999999984</v>
      </c>
      <c r="Q10" s="102">
        <f>[6]List2!P20</f>
        <v>0</v>
      </c>
      <c r="R10" s="102">
        <f>[6]List2!Q20</f>
        <v>12.499999999999998</v>
      </c>
      <c r="S10" s="58">
        <f>[6]List2!R20</f>
        <v>41</v>
      </c>
      <c r="T10" s="1"/>
    </row>
    <row r="11" spans="1:20">
      <c r="A11" s="3">
        <v>2</v>
      </c>
      <c r="B11" s="10" t="str">
        <f>[6]List2!B15</f>
        <v>Strupková Sára - 2012</v>
      </c>
      <c r="C11" s="38" t="str">
        <f>[6]List1!C11</f>
        <v>TJ Jiskra Humpolec</v>
      </c>
      <c r="D11" s="19">
        <f>[6]List2!E15</f>
        <v>2.1</v>
      </c>
      <c r="E11" s="28">
        <f>[6]List2!J15</f>
        <v>3.7499999999999982</v>
      </c>
      <c r="F11" s="17">
        <f>[6]List2!O15</f>
        <v>4.8000000000000007</v>
      </c>
      <c r="G11" s="20">
        <f>[6]List2!P15</f>
        <v>0</v>
      </c>
      <c r="H11" s="61">
        <f>[6]List2!Q15</f>
        <v>10.649999999999999</v>
      </c>
      <c r="I11" s="62">
        <f>[6]List2!E16</f>
        <v>2.6</v>
      </c>
      <c r="J11" s="57">
        <f>[6]List2!J16</f>
        <v>3.2999999999999989</v>
      </c>
      <c r="K11" s="16">
        <f>[6]List2!O16</f>
        <v>5.15</v>
      </c>
      <c r="L11" s="19">
        <f>[6]List2!P16</f>
        <v>0</v>
      </c>
      <c r="M11" s="60">
        <f>[6]List2!Q16</f>
        <v>11.049999999999999</v>
      </c>
      <c r="N11" s="103">
        <f>[6]List2!E17</f>
        <v>2.2000000000000002</v>
      </c>
      <c r="O11" s="102">
        <f>[6]List2!J17</f>
        <v>3.2</v>
      </c>
      <c r="P11" s="102">
        <f>[6]List2!O17</f>
        <v>4.2</v>
      </c>
      <c r="Q11" s="103">
        <f>[6]List2!P17</f>
        <v>0</v>
      </c>
      <c r="R11" s="103">
        <f>[6]List2!Q17</f>
        <v>9.6000000000000014</v>
      </c>
      <c r="S11" s="64">
        <f>[6]List2!R17</f>
        <v>31.299999999999997</v>
      </c>
      <c r="T11" s="1"/>
    </row>
    <row r="12" spans="1:20">
      <c r="A12" s="3">
        <v>3</v>
      </c>
      <c r="B12" s="10" t="str">
        <f>[6]List2!B12</f>
        <v>Křížovská Adéla - 2012</v>
      </c>
      <c r="C12" s="38" t="str">
        <f>[6]List1!C10</f>
        <v>Akademie moderní gymnastiky KP</v>
      </c>
      <c r="D12" s="19">
        <f>[6]List2!E12</f>
        <v>4.3000000000000007</v>
      </c>
      <c r="E12" s="28">
        <f>[6]List2!J12</f>
        <v>4.5500000000000007</v>
      </c>
      <c r="F12" s="17">
        <f>[6]List2!O12</f>
        <v>6.35</v>
      </c>
      <c r="G12" s="20">
        <f>[6]List2!P12</f>
        <v>0</v>
      </c>
      <c r="H12" s="61">
        <f>[6]List2!Q12</f>
        <v>15.200000000000001</v>
      </c>
      <c r="I12" s="62">
        <f>[6]List2!E13</f>
        <v>3.8</v>
      </c>
      <c r="J12" s="57">
        <f>[6]List2!J13</f>
        <v>4.2500000000000009</v>
      </c>
      <c r="K12" s="16">
        <f>[6]List2!O13</f>
        <v>5.7</v>
      </c>
      <c r="L12" s="19">
        <f>[6]List2!P13</f>
        <v>0</v>
      </c>
      <c r="M12" s="60">
        <f>[6]List2!Q13</f>
        <v>13.75</v>
      </c>
      <c r="N12" s="103">
        <f>[6]List2!E14</f>
        <v>0</v>
      </c>
      <c r="O12" s="102">
        <f>[6]List2!J14</f>
        <v>0</v>
      </c>
      <c r="P12" s="102">
        <f>[6]List2!O14</f>
        <v>0</v>
      </c>
      <c r="Q12" s="103">
        <f>[6]List2!P14</f>
        <v>0</v>
      </c>
      <c r="R12" s="103">
        <f>[6]List2!Q14</f>
        <v>0</v>
      </c>
      <c r="S12" s="64">
        <f>[6]List2!R14</f>
        <v>28.950000000000003</v>
      </c>
      <c r="T12" s="1"/>
    </row>
    <row r="13" spans="1:20">
      <c r="A13" s="3">
        <v>4</v>
      </c>
      <c r="B13" s="10" t="str">
        <f>[6]List2!B9</f>
        <v>Koshman Sofia - 2012</v>
      </c>
      <c r="C13" s="38" t="str">
        <f>[6]List1!C9</f>
        <v>Akademie moderní gymnastiky KP</v>
      </c>
      <c r="D13" s="19">
        <f>[6]List2!E9</f>
        <v>2.1</v>
      </c>
      <c r="E13" s="28">
        <f>[6]List2!J9</f>
        <v>3.8500000000000023</v>
      </c>
      <c r="F13" s="17">
        <f>[6]List2!O9</f>
        <v>5.4499999999999984</v>
      </c>
      <c r="G13" s="20">
        <f>[6]List2!P9</f>
        <v>0</v>
      </c>
      <c r="H13" s="61">
        <f>[6]List2!Q9</f>
        <v>11.400000000000002</v>
      </c>
      <c r="I13" s="62">
        <f>[6]List2!E10</f>
        <v>1</v>
      </c>
      <c r="J13" s="57">
        <f>[6]List2!J10</f>
        <v>3.4499999999999993</v>
      </c>
      <c r="K13" s="16">
        <f>[6]List2!O10</f>
        <v>5.1000000000000005</v>
      </c>
      <c r="L13" s="19">
        <f>[6]List2!P10</f>
        <v>0</v>
      </c>
      <c r="M13" s="60">
        <f>[6]List2!Q10</f>
        <v>9.5500000000000007</v>
      </c>
      <c r="N13" s="103">
        <f>[6]List2!E11</f>
        <v>0.8</v>
      </c>
      <c r="O13" s="102">
        <f>[6]List2!J11</f>
        <v>2.6999999999999993</v>
      </c>
      <c r="P13" s="102">
        <f>[6]List2!O11</f>
        <v>4.0999999999999988</v>
      </c>
      <c r="Q13" s="103">
        <f>[6]List2!P11</f>
        <v>0</v>
      </c>
      <c r="R13" s="103">
        <f>[6]List2!Q11</f>
        <v>7.5999999999999979</v>
      </c>
      <c r="S13" s="64">
        <f>[6]List2!R11</f>
        <v>28.55</v>
      </c>
      <c r="T13" s="1"/>
    </row>
    <row r="14" spans="1:20">
      <c r="A14" s="3">
        <v>5</v>
      </c>
      <c r="B14" s="10" t="str">
        <f>[6]List2!B21</f>
        <v>Bártlová Stela - 2011</v>
      </c>
      <c r="C14" s="38" t="str">
        <f>[6]List1!C13</f>
        <v>TJ Jiskra Humpolec</v>
      </c>
      <c r="D14" s="19">
        <f>[6]List2!E21</f>
        <v>2</v>
      </c>
      <c r="E14" s="28">
        <f>[6]List2!J21</f>
        <v>3.450000000000002</v>
      </c>
      <c r="F14" s="17">
        <f>[6]List2!O21</f>
        <v>4.7500000000000009</v>
      </c>
      <c r="G14" s="20">
        <f>[6]List2!P21</f>
        <v>0</v>
      </c>
      <c r="H14" s="61">
        <f>[6]List2!Q21</f>
        <v>10.200000000000003</v>
      </c>
      <c r="I14" s="62">
        <f>[6]List2!E22</f>
        <v>1.6</v>
      </c>
      <c r="J14" s="57">
        <f>[6]List2!J22</f>
        <v>2.7999999999999989</v>
      </c>
      <c r="K14" s="16">
        <f>[6]List2!O22</f>
        <v>3.2499999999999991</v>
      </c>
      <c r="L14" s="19">
        <f>[6]List2!P22</f>
        <v>0</v>
      </c>
      <c r="M14" s="60">
        <f>[6]List2!Q22</f>
        <v>7.6499999999999977</v>
      </c>
      <c r="N14" s="103">
        <f>[6]List2!E23</f>
        <v>1.9</v>
      </c>
      <c r="O14" s="102">
        <f>[6]List2!J23</f>
        <v>3.5999999999999988</v>
      </c>
      <c r="P14" s="102">
        <f>[6]List2!O23</f>
        <v>5.15</v>
      </c>
      <c r="Q14" s="103">
        <f>[6]List2!P23</f>
        <v>0</v>
      </c>
      <c r="R14" s="103">
        <f>[6]List2!Q23</f>
        <v>10.649999999999999</v>
      </c>
      <c r="S14" s="64">
        <f>[6]List2!R23</f>
        <v>28.5</v>
      </c>
      <c r="T14" s="1"/>
    </row>
    <row r="15" spans="1:20" ht="15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>
      <c r="A16" s="41"/>
      <c r="B16" s="11"/>
      <c r="C16" s="41"/>
      <c r="D16" s="181" t="str">
        <f>D8</f>
        <v>Obruč</v>
      </c>
      <c r="E16" s="182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5" thickBot="1">
      <c r="A17" s="43" t="s">
        <v>4</v>
      </c>
      <c r="B17" s="75" t="s">
        <v>5</v>
      </c>
      <c r="C17" s="76" t="s">
        <v>6</v>
      </c>
      <c r="D17" s="183" t="s">
        <v>11</v>
      </c>
      <c r="E17" s="184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>
      <c r="A18" s="77">
        <v>1</v>
      </c>
      <c r="B18" s="78" t="str">
        <f>[6]List2!B12</f>
        <v>Křížovská Adéla - 2012</v>
      </c>
      <c r="C18" s="79" t="str">
        <f>[6]List1!C10</f>
        <v>Akademie moderní gymnastiky KP</v>
      </c>
      <c r="D18" s="108">
        <f>[6]List2!Q12</f>
        <v>15.200000000000001</v>
      </c>
      <c r="E18" s="8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>
      <c r="A19" s="82">
        <v>2</v>
      </c>
      <c r="B19" s="5" t="str">
        <f>[6]List2!B18</f>
        <v>Procházková Beata - 2011</v>
      </c>
      <c r="C19" s="83" t="str">
        <f>[6]List1!C12</f>
        <v>GSK Tábor</v>
      </c>
      <c r="D19" s="109">
        <f>[6]List2!Q18</f>
        <v>14.45</v>
      </c>
      <c r="E19" s="85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>
      <c r="A20" s="82">
        <v>3</v>
      </c>
      <c r="B20" s="5" t="str">
        <f>[6]List2!B9</f>
        <v>Koshman Sofia - 2012</v>
      </c>
      <c r="C20" s="83" t="str">
        <f>[6]List1!C9</f>
        <v>Akademie moderní gymnastiky KP</v>
      </c>
      <c r="D20" s="109">
        <f>[6]List2!Q9</f>
        <v>11.400000000000002</v>
      </c>
      <c r="E20" s="85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>
      <c r="A21" s="82">
        <v>4</v>
      </c>
      <c r="B21" s="5" t="str">
        <f>[6]List2!B15</f>
        <v>Strupková Sára - 2012</v>
      </c>
      <c r="C21" s="83" t="str">
        <f>[6]List1!C11</f>
        <v>TJ Jiskra Humpolec</v>
      </c>
      <c r="D21" s="109">
        <f>[6]List2!Q15</f>
        <v>10.649999999999999</v>
      </c>
      <c r="E21" s="85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5" thickBot="1">
      <c r="A22" s="86">
        <v>5</v>
      </c>
      <c r="B22" s="6" t="str">
        <f>[6]List2!B21</f>
        <v>Bártlová Stela - 2011</v>
      </c>
      <c r="C22" s="87" t="str">
        <f>[6]List1!C13</f>
        <v>TJ Jiskra Humpolec</v>
      </c>
      <c r="D22" s="110">
        <f>[6]List2!Q21</f>
        <v>10.200000000000003</v>
      </c>
      <c r="E22" s="89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5" thickBo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>
      <c r="A26" s="41"/>
      <c r="B26" s="11"/>
      <c r="C26" s="41"/>
      <c r="D26" s="181" t="str">
        <f>I8</f>
        <v>Kužele</v>
      </c>
      <c r="E26" s="182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5" thickBot="1">
      <c r="A27" s="43" t="s">
        <v>4</v>
      </c>
      <c r="B27" s="75" t="s">
        <v>5</v>
      </c>
      <c r="C27" s="76" t="s">
        <v>6</v>
      </c>
      <c r="D27" s="183" t="s">
        <v>11</v>
      </c>
      <c r="E27" s="184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>
      <c r="A28" s="77">
        <v>1</v>
      </c>
      <c r="B28" s="78" t="str">
        <f>[6]List2!B18</f>
        <v>Procházková Beata - 2011</v>
      </c>
      <c r="C28" s="79" t="str">
        <f>[6]List1!C12</f>
        <v>GSK Tábor</v>
      </c>
      <c r="D28" s="108">
        <f>[6]List2!Q19</f>
        <v>14.049999999999999</v>
      </c>
      <c r="E28" s="8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>
      <c r="A29" s="82">
        <v>2</v>
      </c>
      <c r="B29" s="5" t="str">
        <f>[6]List2!B12</f>
        <v>Křížovská Adéla - 2012</v>
      </c>
      <c r="C29" s="83" t="str">
        <f>[6]List1!C10</f>
        <v>Akademie moderní gymnastiky KP</v>
      </c>
      <c r="D29" s="109">
        <f>[6]List2!Q13</f>
        <v>13.75</v>
      </c>
      <c r="E29" s="85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>
      <c r="A30" s="82">
        <v>3</v>
      </c>
      <c r="B30" s="5" t="str">
        <f>[6]List2!B15</f>
        <v>Strupková Sára - 2012</v>
      </c>
      <c r="C30" s="83" t="str">
        <f>[6]List1!C11</f>
        <v>TJ Jiskra Humpolec</v>
      </c>
      <c r="D30" s="109">
        <f>[6]List2!Q16</f>
        <v>11.049999999999999</v>
      </c>
      <c r="E30" s="85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>
      <c r="A31" s="82">
        <v>4</v>
      </c>
      <c r="B31" s="5" t="str">
        <f>[6]List2!B9</f>
        <v>Koshman Sofia - 2012</v>
      </c>
      <c r="C31" s="83" t="str">
        <f>[6]List1!C9</f>
        <v>Akademie moderní gymnastiky KP</v>
      </c>
      <c r="D31" s="109">
        <f>[6]List2!Q10</f>
        <v>9.5500000000000007</v>
      </c>
      <c r="E31" s="85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5" thickBot="1">
      <c r="A32" s="86">
        <v>5</v>
      </c>
      <c r="B32" s="6" t="str">
        <f>[6]List2!B21</f>
        <v>Bártlová Stela - 2011</v>
      </c>
      <c r="C32" s="87" t="str">
        <f>[6]List1!C13</f>
        <v>TJ Jiskra Humpolec</v>
      </c>
      <c r="D32" s="110">
        <f>[6]List2!Q22</f>
        <v>7.6499999999999977</v>
      </c>
      <c r="E32" s="8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5" thickBo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>
      <c r="A35" s="41"/>
      <c r="B35" s="11"/>
      <c r="C35" s="41"/>
      <c r="D35" s="181" t="str">
        <f>N8</f>
        <v>Lib.náčiní</v>
      </c>
      <c r="E35" s="182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5" thickBot="1">
      <c r="A36" s="43" t="s">
        <v>4</v>
      </c>
      <c r="B36" s="75" t="s">
        <v>5</v>
      </c>
      <c r="C36" s="76" t="s">
        <v>6</v>
      </c>
      <c r="D36" s="183" t="s">
        <v>11</v>
      </c>
      <c r="E36" s="184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>
      <c r="A37" s="77">
        <v>1</v>
      </c>
      <c r="B37" s="78" t="str">
        <f>[6]List2!B18</f>
        <v>Procházková Beata - 2011</v>
      </c>
      <c r="C37" s="79" t="str">
        <f>[6]List1!C12</f>
        <v>GSK Tábor</v>
      </c>
      <c r="D37" s="108">
        <f>[6]List2!Q20</f>
        <v>12.499999999999998</v>
      </c>
      <c r="E37" s="8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>
      <c r="A38" s="82">
        <v>2</v>
      </c>
      <c r="B38" s="5" t="str">
        <f>[6]List2!B21</f>
        <v>Bártlová Stela - 2011</v>
      </c>
      <c r="C38" s="83" t="str">
        <f>[6]List1!C13</f>
        <v>TJ Jiskra Humpolec</v>
      </c>
      <c r="D38" s="109">
        <f>[6]List2!Q23</f>
        <v>10.649999999999999</v>
      </c>
      <c r="E38" s="85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>
      <c r="A39" s="82">
        <v>3</v>
      </c>
      <c r="B39" s="5" t="str">
        <f>[6]List2!B15</f>
        <v>Strupková Sára - 2012</v>
      </c>
      <c r="C39" s="83" t="str">
        <f>[6]List1!C11</f>
        <v>TJ Jiskra Humpolec</v>
      </c>
      <c r="D39" s="109">
        <f>[6]List2!Q17</f>
        <v>9.6000000000000014</v>
      </c>
      <c r="E39" s="85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>
      <c r="A40" s="82">
        <v>4</v>
      </c>
      <c r="B40" s="5" t="str">
        <f>[6]List2!B9</f>
        <v>Koshman Sofia - 2012</v>
      </c>
      <c r="C40" s="83" t="str">
        <f>[6]List1!C9</f>
        <v>Akademie moderní gymnastiky KP</v>
      </c>
      <c r="D40" s="109">
        <f>[6]List2!Q11</f>
        <v>7.5999999999999979</v>
      </c>
      <c r="E40" s="85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5" thickBot="1">
      <c r="A41" s="86">
        <v>5</v>
      </c>
      <c r="B41" s="6" t="str">
        <f>[6]List2!B12</f>
        <v>Křížovská Adéla - 2012</v>
      </c>
      <c r="C41" s="87" t="str">
        <f>[6]List1!C10</f>
        <v>Akademie moderní gymnastiky KP</v>
      </c>
      <c r="D41" s="110">
        <f>[6]List2!Q14</f>
        <v>0</v>
      </c>
      <c r="E41" s="89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</sheetData>
  <mergeCells count="9">
    <mergeCell ref="N8:R8"/>
    <mergeCell ref="D16:E16"/>
    <mergeCell ref="D17:E17"/>
    <mergeCell ref="D26:E26"/>
    <mergeCell ref="D27:E27"/>
    <mergeCell ref="D35:E35"/>
    <mergeCell ref="D36:E36"/>
    <mergeCell ref="D8:H8"/>
    <mergeCell ref="I8:M8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Y60"/>
  <sheetViews>
    <sheetView workbookViewId="0">
      <selection activeCell="C1" sqref="C1"/>
    </sheetView>
  </sheetViews>
  <sheetFormatPr defaultRowHeight="14.4"/>
  <cols>
    <col min="2" max="2" width="29.6640625" bestFit="1" customWidth="1"/>
    <col min="3" max="3" width="13.77734375" bestFit="1" customWidth="1"/>
  </cols>
  <sheetData>
    <row r="1" spans="1:25" ht="21">
      <c r="A1" s="1"/>
      <c r="B1" s="14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28.8">
      <c r="A3" s="1"/>
      <c r="B3" s="15" t="str">
        <f>[7]List1!B3</f>
        <v xml:space="preserve">Oblastní přebor 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>
      <c r="A4" s="1"/>
      <c r="B4" s="2" t="str">
        <f>[7]List1!B4</f>
        <v>Tábor 27.4.2024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>
      <c r="A6" s="1"/>
      <c r="B6" s="13" t="str">
        <f>[7]List1!B6</f>
        <v xml:space="preserve">Kategorie: Naděje starší A 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5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5" thickBot="1">
      <c r="A8" s="111"/>
      <c r="B8" s="112"/>
      <c r="C8" s="112"/>
      <c r="D8" s="188" t="str">
        <f>[7]List1!D8</f>
        <v>Obruč</v>
      </c>
      <c r="E8" s="188"/>
      <c r="F8" s="188"/>
      <c r="G8" s="188"/>
      <c r="H8" s="188"/>
      <c r="I8" s="189" t="str">
        <f>[7]List1!E8</f>
        <v>Míč</v>
      </c>
      <c r="J8" s="188"/>
      <c r="K8" s="188"/>
      <c r="L8" s="188"/>
      <c r="M8" s="190"/>
      <c r="N8" s="189" t="str">
        <f>[7]List1!F8</f>
        <v xml:space="preserve">Kužele </v>
      </c>
      <c r="O8" s="188"/>
      <c r="P8" s="188"/>
      <c r="Q8" s="188"/>
      <c r="R8" s="190"/>
      <c r="S8" s="189" t="str">
        <f>[7]List1!G8</f>
        <v>Stuha</v>
      </c>
      <c r="T8" s="188"/>
      <c r="U8" s="188"/>
      <c r="V8" s="188"/>
      <c r="W8" s="190"/>
      <c r="X8" s="113" t="s">
        <v>40</v>
      </c>
      <c r="Y8" s="1"/>
    </row>
    <row r="9" spans="1:25" ht="15" thickBot="1">
      <c r="A9" s="114" t="s">
        <v>4</v>
      </c>
      <c r="B9" s="115" t="s">
        <v>5</v>
      </c>
      <c r="C9" s="115" t="s">
        <v>6</v>
      </c>
      <c r="D9" s="116" t="s">
        <v>7</v>
      </c>
      <c r="E9" s="117" t="s">
        <v>8</v>
      </c>
      <c r="F9" s="118" t="s">
        <v>9</v>
      </c>
      <c r="G9" s="115" t="s">
        <v>10</v>
      </c>
      <c r="H9" s="119" t="s">
        <v>11</v>
      </c>
      <c r="I9" s="120" t="s">
        <v>7</v>
      </c>
      <c r="J9" s="121" t="s">
        <v>8</v>
      </c>
      <c r="K9" s="122" t="s">
        <v>9</v>
      </c>
      <c r="L9" s="122" t="s">
        <v>10</v>
      </c>
      <c r="M9" s="123" t="s">
        <v>11</v>
      </c>
      <c r="N9" s="124" t="s">
        <v>7</v>
      </c>
      <c r="O9" s="124" t="s">
        <v>8</v>
      </c>
      <c r="P9" s="124" t="s">
        <v>9</v>
      </c>
      <c r="Q9" s="124" t="s">
        <v>10</v>
      </c>
      <c r="R9" s="124" t="s">
        <v>11</v>
      </c>
      <c r="S9" s="124" t="s">
        <v>7</v>
      </c>
      <c r="T9" s="124" t="s">
        <v>8</v>
      </c>
      <c r="U9" s="124" t="s">
        <v>9</v>
      </c>
      <c r="V9" s="124" t="s">
        <v>10</v>
      </c>
      <c r="W9" s="124" t="s">
        <v>11</v>
      </c>
      <c r="X9" s="125"/>
      <c r="Y9" s="1"/>
    </row>
    <row r="10" spans="1:25">
      <c r="A10" s="53">
        <v>1</v>
      </c>
      <c r="B10" s="158" t="str">
        <f>[7]List2!B9</f>
        <v>Návarová Michaela - 2012</v>
      </c>
      <c r="C10" s="38" t="str">
        <f>[7]List1!C9</f>
        <v>SK MG Máj České Budějovice</v>
      </c>
      <c r="D10" s="126">
        <f>[7]List2!E9</f>
        <v>9.1</v>
      </c>
      <c r="E10" s="127">
        <f>[7]List2!J9</f>
        <v>6.15</v>
      </c>
      <c r="F10" s="128">
        <f>[7]List2!O9</f>
        <v>7.15</v>
      </c>
      <c r="G10" s="129">
        <f>[7]List2!P9</f>
        <v>0</v>
      </c>
      <c r="H10" s="130">
        <f>[7]List2!Q9</f>
        <v>22.4</v>
      </c>
      <c r="I10" s="131">
        <f>[7]List2!E10</f>
        <v>8.4</v>
      </c>
      <c r="J10" s="132">
        <f>[7]List2!O10</f>
        <v>6.9999999999999991</v>
      </c>
      <c r="K10" s="126">
        <f>[7]List2!O10</f>
        <v>6.9999999999999991</v>
      </c>
      <c r="L10" s="126">
        <f>[7]List2!P10</f>
        <v>0</v>
      </c>
      <c r="M10" s="128">
        <f>[7]List2!Q10</f>
        <v>21.200000000000003</v>
      </c>
      <c r="N10" s="133">
        <f>[7]List2!E11</f>
        <v>7.8000000000000007</v>
      </c>
      <c r="O10" s="133">
        <f>[7]List2!J11</f>
        <v>5.5</v>
      </c>
      <c r="P10" s="133">
        <f>[7]List2!O11</f>
        <v>6.25</v>
      </c>
      <c r="Q10" s="133">
        <f>[7]List2!P11</f>
        <v>0</v>
      </c>
      <c r="R10" s="133">
        <f>[7]List2!Q11</f>
        <v>19.55</v>
      </c>
      <c r="S10" s="133">
        <f>[7]List2!E12</f>
        <v>5.5</v>
      </c>
      <c r="T10" s="133">
        <f>[7]List2!J12</f>
        <v>5.3000000000000007</v>
      </c>
      <c r="U10" s="133">
        <f>[7]List2!O12</f>
        <v>5.2999999999999989</v>
      </c>
      <c r="V10" s="133">
        <f>[7]List2!P12</f>
        <v>0</v>
      </c>
      <c r="W10" s="133">
        <f>[7]List2!Q12</f>
        <v>16.100000000000001</v>
      </c>
      <c r="X10" s="134">
        <f>[7]List2!R12</f>
        <v>79.25</v>
      </c>
      <c r="Y10" s="1"/>
    </row>
    <row r="11" spans="1:25">
      <c r="A11" s="3">
        <v>2</v>
      </c>
      <c r="B11" s="10" t="str">
        <f>[7]List2!B25</f>
        <v>Filipová Eliška - 2011</v>
      </c>
      <c r="C11" s="38" t="str">
        <f>[7]List1!C13</f>
        <v>RG Proactive Milevsko</v>
      </c>
      <c r="D11" s="159">
        <f>[7]List2!E25</f>
        <v>6.6999999999999993</v>
      </c>
      <c r="E11" s="127">
        <f>[7]List2!J25</f>
        <v>6.25</v>
      </c>
      <c r="F11" s="128">
        <f>[7]List2!O25</f>
        <v>7.0500000000000007</v>
      </c>
      <c r="G11" s="160">
        <f>[7]List2!P25</f>
        <v>0</v>
      </c>
      <c r="H11" s="161">
        <f>[7]List2!Q25</f>
        <v>20</v>
      </c>
      <c r="I11" s="162">
        <f>[7]List2!E26</f>
        <v>5.5</v>
      </c>
      <c r="J11" s="132">
        <f>[7]List2!J26</f>
        <v>5.6499999999999995</v>
      </c>
      <c r="K11" s="126">
        <f>[7]List2!O26</f>
        <v>7</v>
      </c>
      <c r="L11" s="159">
        <f>[7]List2!P26</f>
        <v>0</v>
      </c>
      <c r="M11" s="163">
        <f>[7]List2!Q26</f>
        <v>18.149999999999999</v>
      </c>
      <c r="N11" s="164">
        <f>[7]List2!E27</f>
        <v>5.8</v>
      </c>
      <c r="O11" s="133">
        <f>[7]List2!J27</f>
        <v>5.6000000000000014</v>
      </c>
      <c r="P11" s="133">
        <f>[7]List2!O27</f>
        <v>6.35</v>
      </c>
      <c r="Q11" s="164">
        <f>[7]List2!P27</f>
        <v>0</v>
      </c>
      <c r="R11" s="164">
        <f>[7]List2!Q27</f>
        <v>17.75</v>
      </c>
      <c r="S11" s="164">
        <f>[7]List2!E28</f>
        <v>5.0999999999999996</v>
      </c>
      <c r="T11" s="133">
        <f>[7]List2!J28</f>
        <v>5.4</v>
      </c>
      <c r="U11" s="133">
        <f>[7]List2!O28</f>
        <v>5.3500000000000005</v>
      </c>
      <c r="V11" s="164">
        <f>[7]List2!P28</f>
        <v>0</v>
      </c>
      <c r="W11" s="164">
        <f>[7]List2!Q28</f>
        <v>15.850000000000001</v>
      </c>
      <c r="X11" s="165">
        <f>[7]List2!R28</f>
        <v>71.75</v>
      </c>
      <c r="Y11" s="1"/>
    </row>
    <row r="12" spans="1:25">
      <c r="A12" s="3">
        <v>3</v>
      </c>
      <c r="B12" s="10" t="str">
        <f>[7]List2!B21</f>
        <v>Posavádová Nora - 2012</v>
      </c>
      <c r="C12" s="38" t="str">
        <f>[7]List1!C12</f>
        <v>SK MG Máj České Budějovice</v>
      </c>
      <c r="D12" s="159">
        <f>[7]List2!E21</f>
        <v>6.4</v>
      </c>
      <c r="E12" s="127">
        <f>[7]List2!J21</f>
        <v>5</v>
      </c>
      <c r="F12" s="128">
        <f>[7]List2!O21</f>
        <v>6.6999999999999993</v>
      </c>
      <c r="G12" s="160">
        <f>[7]List2!P21</f>
        <v>0</v>
      </c>
      <c r="H12" s="161">
        <f>[7]List2!Q21</f>
        <v>18.100000000000001</v>
      </c>
      <c r="I12" s="162">
        <f>[7]List2!E22</f>
        <v>5.3</v>
      </c>
      <c r="J12" s="132">
        <f>[7]List2!J22</f>
        <v>5.25</v>
      </c>
      <c r="K12" s="126">
        <f>[7]List2!O22</f>
        <v>6.25</v>
      </c>
      <c r="L12" s="159">
        <f>[7]List2!P22</f>
        <v>0</v>
      </c>
      <c r="M12" s="163">
        <f>[7]List2!Q22</f>
        <v>16.8</v>
      </c>
      <c r="N12" s="164">
        <f>[7]List2!E23</f>
        <v>4.5</v>
      </c>
      <c r="O12" s="133">
        <f>[7]List2!J23</f>
        <v>5.2</v>
      </c>
      <c r="P12" s="133">
        <f>[7]List2!O23</f>
        <v>5.8999999999999986</v>
      </c>
      <c r="Q12" s="164">
        <f>[7]List2!P23</f>
        <v>0.3</v>
      </c>
      <c r="R12" s="164">
        <f>[7]List2!Q23</f>
        <v>15.299999999999997</v>
      </c>
      <c r="S12" s="164">
        <f>[7]List2!E24</f>
        <v>6.1</v>
      </c>
      <c r="T12" s="133">
        <f>[7]List2!J24</f>
        <v>5.549999999999998</v>
      </c>
      <c r="U12" s="133">
        <f>[7]List2!O24</f>
        <v>6.25</v>
      </c>
      <c r="V12" s="164">
        <f>[7]List2!P24</f>
        <v>0</v>
      </c>
      <c r="W12" s="164">
        <f>[7]List2!Q24</f>
        <v>17.899999999999999</v>
      </c>
      <c r="X12" s="165">
        <f>[7]List2!R24</f>
        <v>68.099999999999994</v>
      </c>
      <c r="Y12" s="1"/>
    </row>
    <row r="13" spans="1:25" ht="15" thickBot="1">
      <c r="A13" s="4">
        <v>4</v>
      </c>
      <c r="B13" s="23" t="str">
        <f>[7]List2!B17</f>
        <v>Peroutková Anežka - 2012</v>
      </c>
      <c r="C13" s="65" t="str">
        <f>[7]List1!C11</f>
        <v>SK MG Máj České Budějovice</v>
      </c>
      <c r="D13" s="136">
        <f>[7]List2!E17</f>
        <v>5.5</v>
      </c>
      <c r="E13" s="137">
        <f>[7]List2!J17</f>
        <v>4.9999999999999991</v>
      </c>
      <c r="F13" s="138">
        <f>[7]List2!O17</f>
        <v>6.7500000000000009</v>
      </c>
      <c r="G13" s="139">
        <f>[7]List2!P17</f>
        <v>0</v>
      </c>
      <c r="H13" s="140">
        <f>[7]List2!Q17</f>
        <v>17.25</v>
      </c>
      <c r="I13" s="141">
        <f>[7]List2!E18</f>
        <v>5.3</v>
      </c>
      <c r="J13" s="142">
        <f>[7]List2!J18</f>
        <v>5.1000000000000005</v>
      </c>
      <c r="K13" s="143">
        <f>[7]List2!O18</f>
        <v>6.0500000000000007</v>
      </c>
      <c r="L13" s="136">
        <f>[7]List2!P18</f>
        <v>0</v>
      </c>
      <c r="M13" s="144">
        <f>[7]List2!Q18</f>
        <v>16.450000000000003</v>
      </c>
      <c r="N13" s="145">
        <f>[7]List2!E19</f>
        <v>6</v>
      </c>
      <c r="O13" s="146">
        <f>[7]List2!J19</f>
        <v>5.7</v>
      </c>
      <c r="P13" s="146">
        <f>[7]List2!O19</f>
        <v>6</v>
      </c>
      <c r="Q13" s="145">
        <f>[7]List2!P19</f>
        <v>0</v>
      </c>
      <c r="R13" s="145">
        <f>[7]List2!Q19</f>
        <v>17.7</v>
      </c>
      <c r="S13" s="145">
        <f>[7]List2!E20</f>
        <v>4.3000000000000007</v>
      </c>
      <c r="T13" s="146">
        <f>[7]List2!J20</f>
        <v>4.8000000000000016</v>
      </c>
      <c r="U13" s="146">
        <f>[7]List2!O20</f>
        <v>5.4500000000000011</v>
      </c>
      <c r="V13" s="145">
        <f>[7]List2!P20</f>
        <v>0</v>
      </c>
      <c r="W13" s="145">
        <f>[7]List2!Q20</f>
        <v>14.550000000000002</v>
      </c>
      <c r="X13" s="147">
        <f>[7]List2!R20</f>
        <v>65.95</v>
      </c>
      <c r="Y13" s="1"/>
    </row>
    <row r="14" spans="1: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5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>
      <c r="A16" s="41"/>
      <c r="B16" s="11"/>
      <c r="C16" s="41"/>
      <c r="D16" s="166" t="str">
        <f>D8</f>
        <v>Obruč</v>
      </c>
      <c r="E16" s="167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5" thickBot="1">
      <c r="A17" s="150" t="s">
        <v>4</v>
      </c>
      <c r="B17" s="75" t="s">
        <v>5</v>
      </c>
      <c r="C17" s="76" t="s">
        <v>6</v>
      </c>
      <c r="D17" s="151" t="s">
        <v>11</v>
      </c>
      <c r="E17" s="168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>
      <c r="A18" s="77">
        <v>1</v>
      </c>
      <c r="B18" s="78" t="str">
        <f>[7]List2!B9</f>
        <v>Návarová Michaela - 2012</v>
      </c>
      <c r="C18" s="79" t="str">
        <f>[7]List1!C9</f>
        <v>SK MG Máj České Budějovice</v>
      </c>
      <c r="D18" s="169">
        <f>[7]List2!Q9</f>
        <v>22.4</v>
      </c>
      <c r="E18" s="167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>
      <c r="A19" s="82">
        <v>2</v>
      </c>
      <c r="B19" s="5" t="str">
        <f>[7]List2!B25</f>
        <v>Filipová Eliška - 2011</v>
      </c>
      <c r="C19" s="83" t="str">
        <f>[7]List1!C13</f>
        <v>RG Proactive Milevsko</v>
      </c>
      <c r="D19" s="170">
        <f>[7]List2!Q25</f>
        <v>20</v>
      </c>
      <c r="E19" s="167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>
      <c r="A20" s="82">
        <v>3</v>
      </c>
      <c r="B20" s="5" t="str">
        <f>[7]List2!B21</f>
        <v>Posavádová Nora - 2012</v>
      </c>
      <c r="C20" s="83" t="str">
        <f>[7]List1!C12</f>
        <v>SK MG Máj České Budějovice</v>
      </c>
      <c r="D20" s="170">
        <f>[7]List2!Q21</f>
        <v>18.100000000000001</v>
      </c>
      <c r="E20" s="167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5" thickBot="1">
      <c r="A21" s="86">
        <v>4</v>
      </c>
      <c r="B21" s="6" t="str">
        <f>[7]List2!B17</f>
        <v>Peroutková Anežka - 2012</v>
      </c>
      <c r="C21" s="87" t="str">
        <f>[7]List1!C11</f>
        <v>SK MG Máj České Budějovice</v>
      </c>
      <c r="D21" s="171">
        <f>[7]List2!Q17</f>
        <v>17.25</v>
      </c>
      <c r="E21" s="167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5" thickBo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>
      <c r="A24" s="41"/>
      <c r="B24" s="11"/>
      <c r="C24" s="41"/>
      <c r="D24" s="148" t="str">
        <f>I8</f>
        <v>Míč</v>
      </c>
      <c r="E24" s="149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5" thickBot="1">
      <c r="A25" s="150" t="s">
        <v>4</v>
      </c>
      <c r="B25" s="75" t="s">
        <v>5</v>
      </c>
      <c r="C25" s="76" t="s">
        <v>6</v>
      </c>
      <c r="D25" s="155" t="s">
        <v>11</v>
      </c>
      <c r="E25" s="152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>
      <c r="A26" s="77">
        <v>1</v>
      </c>
      <c r="B26" s="78" t="str">
        <f>[7]List2!B9</f>
        <v>Návarová Michaela - 2012</v>
      </c>
      <c r="C26" s="79" t="str">
        <f>[7]List1!C9</f>
        <v>SK MG Máj České Budějovice</v>
      </c>
      <c r="D26" s="108">
        <f>[7]List2!Q10</f>
        <v>21.200000000000003</v>
      </c>
      <c r="E26" s="8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>
      <c r="A27" s="82">
        <v>2</v>
      </c>
      <c r="B27" s="5" t="str">
        <f>[7]List2!B25</f>
        <v>Filipová Eliška - 2011</v>
      </c>
      <c r="C27" s="83" t="str">
        <f>[7]List1!C13</f>
        <v>RG Proactive Milevsko</v>
      </c>
      <c r="D27" s="109">
        <f>[7]List2!Q26</f>
        <v>18.149999999999999</v>
      </c>
      <c r="E27" s="85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>
      <c r="A28" s="82">
        <v>3</v>
      </c>
      <c r="B28" s="5" t="str">
        <f>[7]List2!B21</f>
        <v>Posavádová Nora - 2012</v>
      </c>
      <c r="C28" s="83" t="str">
        <f>[7]List1!C12</f>
        <v>SK MG Máj České Budějovice</v>
      </c>
      <c r="D28" s="109">
        <f>[7]List2!Q22</f>
        <v>16.8</v>
      </c>
      <c r="E28" s="85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>
      <c r="A29" s="82">
        <v>4</v>
      </c>
      <c r="B29" s="5" t="str">
        <f>[7]List2!B17</f>
        <v>Peroutková Anežka - 2012</v>
      </c>
      <c r="C29" s="83" t="str">
        <f>[7]List1!C11</f>
        <v>SK MG Máj České Budějovice</v>
      </c>
      <c r="D29" s="109">
        <f>[7]List2!Q18</f>
        <v>16.450000000000003</v>
      </c>
      <c r="E29" s="85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5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>
      <c r="A31" s="41"/>
      <c r="B31" s="11"/>
      <c r="C31" s="41"/>
      <c r="D31" s="148" t="str">
        <f>N8</f>
        <v xml:space="preserve">Kužele </v>
      </c>
      <c r="E31" s="149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5" thickBot="1">
      <c r="A32" s="150" t="s">
        <v>4</v>
      </c>
      <c r="B32" s="75" t="s">
        <v>5</v>
      </c>
      <c r="C32" s="76" t="s">
        <v>6</v>
      </c>
      <c r="D32" s="155" t="s">
        <v>11</v>
      </c>
      <c r="E32" s="152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>
      <c r="A33" s="77">
        <v>1</v>
      </c>
      <c r="B33" s="78" t="str">
        <f>[7]List2!B9</f>
        <v>Návarová Michaela - 2012</v>
      </c>
      <c r="C33" s="79" t="str">
        <f>[7]List1!C9</f>
        <v>SK MG Máj České Budějovice</v>
      </c>
      <c r="D33" s="108">
        <f>[7]List2!Q11</f>
        <v>19.55</v>
      </c>
      <c r="E33" s="8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>
      <c r="A34" s="82">
        <v>2</v>
      </c>
      <c r="B34" s="5" t="str">
        <f>[7]List2!B25</f>
        <v>Filipová Eliška - 2011</v>
      </c>
      <c r="C34" s="83" t="str">
        <f>[7]List1!C13</f>
        <v>RG Proactive Milevsko</v>
      </c>
      <c r="D34" s="109">
        <f>[7]List2!Q27</f>
        <v>17.75</v>
      </c>
      <c r="E34" s="85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>
      <c r="A35" s="82">
        <v>3</v>
      </c>
      <c r="B35" s="5" t="str">
        <f>[7]List2!B17</f>
        <v>Peroutková Anežka - 2012</v>
      </c>
      <c r="C35" s="83" t="str">
        <f>[7]List1!C11</f>
        <v>SK MG Máj České Budějovice</v>
      </c>
      <c r="D35" s="109">
        <f>[7]List2!Q19</f>
        <v>17.7</v>
      </c>
      <c r="E35" s="85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5" thickBot="1">
      <c r="A36" s="86">
        <v>4</v>
      </c>
      <c r="B36" s="6" t="str">
        <f>[7]List2!B21</f>
        <v>Posavádová Nora - 2012</v>
      </c>
      <c r="C36" s="87" t="str">
        <f>[7]List1!C12</f>
        <v>SK MG Máj České Budějovice</v>
      </c>
      <c r="D36" s="110">
        <f>[7]List2!Q23</f>
        <v>15.299999999999997</v>
      </c>
      <c r="E36" s="89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5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>
      <c r="A39" s="41"/>
      <c r="B39" s="11"/>
      <c r="C39" s="41"/>
      <c r="D39" s="148" t="str">
        <f>S8</f>
        <v>Stuha</v>
      </c>
      <c r="E39" s="149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5" thickBot="1">
      <c r="A40" s="150" t="s">
        <v>4</v>
      </c>
      <c r="B40" s="75" t="s">
        <v>5</v>
      </c>
      <c r="C40" s="76" t="s">
        <v>6</v>
      </c>
      <c r="D40" s="155" t="s">
        <v>11</v>
      </c>
      <c r="E40" s="152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>
      <c r="A41" s="77">
        <v>1</v>
      </c>
      <c r="B41" s="78" t="str">
        <f>[7]List2!B21</f>
        <v>Posavádová Nora - 2012</v>
      </c>
      <c r="C41" s="79" t="str">
        <f>[7]List1!C12</f>
        <v>SK MG Máj České Budějovice</v>
      </c>
      <c r="D41" s="108">
        <f>[7]List2!Q24</f>
        <v>17.899999999999999</v>
      </c>
      <c r="E41" s="8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>
      <c r="A42" s="82">
        <v>2</v>
      </c>
      <c r="B42" s="5" t="str">
        <f>[7]List2!B9</f>
        <v>Návarová Michaela - 2012</v>
      </c>
      <c r="C42" s="83" t="str">
        <f>[7]List1!C9</f>
        <v>SK MG Máj České Budějovice</v>
      </c>
      <c r="D42" s="109">
        <f>[7]List2!Q12</f>
        <v>16.100000000000001</v>
      </c>
      <c r="E42" s="85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>
      <c r="A43" s="82">
        <v>3</v>
      </c>
      <c r="B43" s="5" t="str">
        <f>[7]List2!B25</f>
        <v>Filipová Eliška - 2011</v>
      </c>
      <c r="C43" s="83" t="str">
        <f>[7]List1!C13</f>
        <v>RG Proactive Milevsko</v>
      </c>
      <c r="D43" s="109">
        <f>[7]List2!Q28</f>
        <v>15.850000000000001</v>
      </c>
      <c r="E43" s="85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5" thickBot="1">
      <c r="A44" s="86">
        <v>4</v>
      </c>
      <c r="B44" s="6" t="str">
        <f>[7]List2!B17</f>
        <v>Peroutková Anežka - 2012</v>
      </c>
      <c r="C44" s="87" t="str">
        <f>[7]List1!C11</f>
        <v>SK MG Máj České Budějovice</v>
      </c>
      <c r="D44" s="110">
        <f>[7]List2!Q20</f>
        <v>14.550000000000002</v>
      </c>
      <c r="E44" s="8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</sheetData>
  <mergeCells count="4">
    <mergeCell ref="D8:H8"/>
    <mergeCell ref="I8:M8"/>
    <mergeCell ref="N8:R8"/>
    <mergeCell ref="S8:W8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T47"/>
  <sheetViews>
    <sheetView workbookViewId="0">
      <selection activeCell="C1" sqref="C1"/>
    </sheetView>
  </sheetViews>
  <sheetFormatPr defaultRowHeight="14.4"/>
  <cols>
    <col min="2" max="2" width="29.6640625" bestFit="1" customWidth="1"/>
    <col min="3" max="3" width="13.77734375" bestFit="1" customWidth="1"/>
  </cols>
  <sheetData>
    <row r="1" spans="1:20" ht="21">
      <c r="A1" s="1"/>
      <c r="B1" s="14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28.8">
      <c r="A3" s="1"/>
      <c r="B3" s="15" t="str">
        <f>[8]List1!B3</f>
        <v xml:space="preserve">Oblastní přebor 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>
      <c r="A4" s="1"/>
      <c r="B4" s="2" t="str">
        <f>[8]List1!B4</f>
        <v>Tábor 27.4.2024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>
      <c r="A6" s="1"/>
      <c r="B6" s="13" t="str">
        <f>[8]List1!B6</f>
        <v>Kategorie: Juniorky B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5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" thickBot="1">
      <c r="A8" s="41"/>
      <c r="B8" s="11"/>
      <c r="C8" s="11"/>
      <c r="D8" s="185" t="str">
        <f>[8]List1!D8</f>
        <v>Míč</v>
      </c>
      <c r="E8" s="185"/>
      <c r="F8" s="185"/>
      <c r="G8" s="185"/>
      <c r="H8" s="185"/>
      <c r="I8" s="186" t="str">
        <f>[8]List1!E8</f>
        <v>Stuha</v>
      </c>
      <c r="J8" s="185"/>
      <c r="K8" s="185"/>
      <c r="L8" s="185"/>
      <c r="M8" s="187"/>
      <c r="N8" s="186" t="str">
        <f>[8]List1!F8</f>
        <v>Lib.náčiní</v>
      </c>
      <c r="O8" s="185"/>
      <c r="P8" s="185"/>
      <c r="Q8" s="185"/>
      <c r="R8" s="187"/>
      <c r="S8" s="90" t="s">
        <v>40</v>
      </c>
      <c r="T8" s="1"/>
    </row>
    <row r="9" spans="1:20" ht="15" thickBot="1">
      <c r="A9" s="43" t="s">
        <v>4</v>
      </c>
      <c r="B9" s="12" t="s">
        <v>5</v>
      </c>
      <c r="C9" s="12" t="s">
        <v>6</v>
      </c>
      <c r="D9" s="91" t="s">
        <v>7</v>
      </c>
      <c r="E9" s="92" t="s">
        <v>8</v>
      </c>
      <c r="F9" s="93" t="s">
        <v>9</v>
      </c>
      <c r="G9" s="94" t="s">
        <v>10</v>
      </c>
      <c r="H9" s="95" t="s">
        <v>11</v>
      </c>
      <c r="I9" s="96" t="s">
        <v>7</v>
      </c>
      <c r="J9" s="97" t="s">
        <v>8</v>
      </c>
      <c r="K9" s="98" t="s">
        <v>9</v>
      </c>
      <c r="L9" s="98" t="s">
        <v>10</v>
      </c>
      <c r="M9" s="99" t="s">
        <v>11</v>
      </c>
      <c r="N9" s="100" t="s">
        <v>7</v>
      </c>
      <c r="O9" s="100" t="s">
        <v>8</v>
      </c>
      <c r="P9" s="100" t="s">
        <v>9</v>
      </c>
      <c r="Q9" s="100" t="s">
        <v>10</v>
      </c>
      <c r="R9" s="100" t="s">
        <v>11</v>
      </c>
      <c r="S9" s="101"/>
      <c r="T9" s="1"/>
    </row>
    <row r="10" spans="1:20">
      <c r="A10" s="53">
        <v>1</v>
      </c>
      <c r="B10" s="54" t="str">
        <f>[8]List2!B12</f>
        <v>Arutiunian Vira - 2010</v>
      </c>
      <c r="C10" s="38" t="str">
        <f>[8]List1!C10</f>
        <v>SK MG Máj České Budějovice</v>
      </c>
      <c r="D10" s="16">
        <f>[8]List2!E12</f>
        <v>6.2</v>
      </c>
      <c r="E10" s="28">
        <f>[8]List2!J12</f>
        <v>5.65</v>
      </c>
      <c r="F10" s="17">
        <f>[8]List2!O12</f>
        <v>6.3500000000000005</v>
      </c>
      <c r="G10" s="18">
        <f>[8]List2!P12</f>
        <v>0</v>
      </c>
      <c r="H10" s="55">
        <f>[8]List2!Q12</f>
        <v>18.200000000000003</v>
      </c>
      <c r="I10" s="56">
        <f>[8]List2!E13</f>
        <v>5.5</v>
      </c>
      <c r="J10" s="57">
        <f>[8]List2!J13</f>
        <v>4.9499999999999993</v>
      </c>
      <c r="K10" s="16">
        <f>[8]List2!O13</f>
        <v>5.6000000000000014</v>
      </c>
      <c r="L10" s="16">
        <f>[8]List2!P13</f>
        <v>0</v>
      </c>
      <c r="M10" s="17">
        <f>[8]List2!Q13</f>
        <v>16.05</v>
      </c>
      <c r="N10" s="102">
        <f>[8]List2!E14</f>
        <v>8.4</v>
      </c>
      <c r="O10" s="102">
        <f>[8]List2!J14</f>
        <v>5.95</v>
      </c>
      <c r="P10" s="102">
        <f>[8]List2!O14</f>
        <v>6.6</v>
      </c>
      <c r="Q10" s="102">
        <f>[8]List2!P14</f>
        <v>0</v>
      </c>
      <c r="R10" s="102">
        <f>[8]List2!Q14</f>
        <v>20.950000000000003</v>
      </c>
      <c r="S10" s="58">
        <f>[8]List2!R14</f>
        <v>55.2</v>
      </c>
      <c r="T10" s="1"/>
    </row>
    <row r="11" spans="1:20">
      <c r="A11" s="3">
        <v>2</v>
      </c>
      <c r="B11" s="10" t="str">
        <f>[8]List2!B15</f>
        <v>Posavádová Stella - 2010</v>
      </c>
      <c r="C11" s="38" t="str">
        <f>[8]List1!C11</f>
        <v>SK MG Máj České Budějovice</v>
      </c>
      <c r="D11" s="19">
        <f>[8]List2!E15</f>
        <v>5.4</v>
      </c>
      <c r="E11" s="28">
        <f>[8]List2!J15</f>
        <v>5.3</v>
      </c>
      <c r="F11" s="17">
        <f>[8]List2!O15</f>
        <v>4.7499999999999991</v>
      </c>
      <c r="G11" s="20">
        <f>[8]List2!P15</f>
        <v>0.6</v>
      </c>
      <c r="H11" s="61">
        <f>[8]List2!Q15</f>
        <v>14.85</v>
      </c>
      <c r="I11" s="62">
        <f>[8]List2!E16</f>
        <v>5.6</v>
      </c>
      <c r="J11" s="57">
        <f>[8]List2!J16</f>
        <v>5.7499999999999982</v>
      </c>
      <c r="K11" s="16">
        <f>[8]List2!O16</f>
        <v>6.1999999999999993</v>
      </c>
      <c r="L11" s="19">
        <f>[8]List2!P16</f>
        <v>0.3</v>
      </c>
      <c r="M11" s="60">
        <f>[8]List2!Q16</f>
        <v>17.249999999999996</v>
      </c>
      <c r="N11" s="103">
        <f>[8]List2!E17</f>
        <v>6.4</v>
      </c>
      <c r="O11" s="102">
        <f>[8]List2!J17</f>
        <v>5.5</v>
      </c>
      <c r="P11" s="102">
        <f>[8]List2!O17</f>
        <v>6.6</v>
      </c>
      <c r="Q11" s="103">
        <f>[8]List2!P17</f>
        <v>0</v>
      </c>
      <c r="R11" s="103">
        <f>[8]List2!Q17</f>
        <v>18.5</v>
      </c>
      <c r="S11" s="64">
        <f>[8]List2!R17</f>
        <v>50.599999999999994</v>
      </c>
      <c r="T11" s="1"/>
    </row>
    <row r="12" spans="1:20">
      <c r="A12" s="3">
        <v>3</v>
      </c>
      <c r="B12" s="10" t="str">
        <f>[8]List2!B18</f>
        <v>Permedlová Nikola - 2009</v>
      </c>
      <c r="C12" s="38" t="str">
        <f>[8]List1!C12</f>
        <v>RG Proactive Milevsko</v>
      </c>
      <c r="D12" s="19">
        <f>[8]List2!E18</f>
        <v>4.7</v>
      </c>
      <c r="E12" s="28">
        <f>[8]List2!J18</f>
        <v>5.4</v>
      </c>
      <c r="F12" s="17">
        <f>[8]List2!O18</f>
        <v>6.15</v>
      </c>
      <c r="G12" s="20">
        <f>[8]List2!P18</f>
        <v>0</v>
      </c>
      <c r="H12" s="61">
        <f>[8]List2!Q18</f>
        <v>16.25</v>
      </c>
      <c r="I12" s="62">
        <f>[8]List2!E19</f>
        <v>5.0999999999999996</v>
      </c>
      <c r="J12" s="57">
        <f>[8]List2!J19</f>
        <v>4.6499999999999995</v>
      </c>
      <c r="K12" s="16">
        <f>[8]List2!O19</f>
        <v>5.4499999999999993</v>
      </c>
      <c r="L12" s="19">
        <f>[8]List2!P19</f>
        <v>0</v>
      </c>
      <c r="M12" s="60">
        <f>[8]List2!Q19</f>
        <v>15.2</v>
      </c>
      <c r="N12" s="103">
        <f>[8]List2!E20</f>
        <v>6.4</v>
      </c>
      <c r="O12" s="102">
        <f>[8]List2!J20</f>
        <v>5.4499999999999993</v>
      </c>
      <c r="P12" s="102">
        <f>[8]List2!O20</f>
        <v>6.6000000000000005</v>
      </c>
      <c r="Q12" s="103">
        <f>[8]List2!P20</f>
        <v>0</v>
      </c>
      <c r="R12" s="103">
        <f>[8]List2!Q20</f>
        <v>18.45</v>
      </c>
      <c r="S12" s="64">
        <f>[8]List2!R20</f>
        <v>49.9</v>
      </c>
      <c r="T12" s="1"/>
    </row>
    <row r="13" spans="1:20">
      <c r="A13" s="3">
        <v>4</v>
      </c>
      <c r="B13" s="10" t="str">
        <f>[8]List2!B24</f>
        <v>Fedáková Johana - 2010</v>
      </c>
      <c r="C13" s="38" t="str">
        <f>[8]List1!C14</f>
        <v>TJ Sokol Bernartice</v>
      </c>
      <c r="D13" s="19">
        <f>[8]List2!E24</f>
        <v>5.8000000000000007</v>
      </c>
      <c r="E13" s="28">
        <f>[8]List2!J24</f>
        <v>4.8499999999999988</v>
      </c>
      <c r="F13" s="17">
        <f>[8]List2!O24</f>
        <v>4.2499999999999991</v>
      </c>
      <c r="G13" s="20">
        <f>[8]List2!P24</f>
        <v>0.6</v>
      </c>
      <c r="H13" s="61">
        <f>[8]List2!Q24</f>
        <v>14.299999999999999</v>
      </c>
      <c r="I13" s="62">
        <f>[8]List2!E25</f>
        <v>5.3</v>
      </c>
      <c r="J13" s="57">
        <f>[8]List2!J25</f>
        <v>5.1500000000000021</v>
      </c>
      <c r="K13" s="16">
        <f>[8]List2!O25</f>
        <v>5.5</v>
      </c>
      <c r="L13" s="19">
        <f>[8]List2!P25</f>
        <v>0</v>
      </c>
      <c r="M13" s="60">
        <f>[8]List2!Q25</f>
        <v>15.950000000000003</v>
      </c>
      <c r="N13" s="103">
        <f>[8]List2!E26</f>
        <v>6.2</v>
      </c>
      <c r="O13" s="102">
        <f>[8]List2!J26</f>
        <v>5.35</v>
      </c>
      <c r="P13" s="102">
        <f>[8]List2!O26</f>
        <v>6.1999999999999993</v>
      </c>
      <c r="Q13" s="103">
        <f>[8]List2!P26</f>
        <v>0</v>
      </c>
      <c r="R13" s="103">
        <f>[8]List2!Q26</f>
        <v>17.75</v>
      </c>
      <c r="S13" s="64">
        <f>[8]List2!R26</f>
        <v>48</v>
      </c>
      <c r="T13" s="1"/>
    </row>
    <row r="14" spans="1:20">
      <c r="A14" s="3">
        <v>5</v>
      </c>
      <c r="B14" s="10" t="str">
        <f>[8]List2!B9</f>
        <v>Kuchtová Tereza - 2009</v>
      </c>
      <c r="C14" s="38" t="str">
        <f>[8]List1!C9</f>
        <v>RG Proactive Milevsko</v>
      </c>
      <c r="D14" s="19">
        <f>[8]List2!E9</f>
        <v>5.0999999999999996</v>
      </c>
      <c r="E14" s="28">
        <f>[8]List2!J9</f>
        <v>5.0999999999999996</v>
      </c>
      <c r="F14" s="17">
        <f>[8]List2!O9</f>
        <v>6.1</v>
      </c>
      <c r="G14" s="20">
        <f>[8]List2!P9</f>
        <v>0</v>
      </c>
      <c r="H14" s="61">
        <f>[8]List2!Q9</f>
        <v>16.299999999999997</v>
      </c>
      <c r="I14" s="62">
        <f>[8]List2!E10</f>
        <v>5</v>
      </c>
      <c r="J14" s="57">
        <f>[8]List2!J10</f>
        <v>4.4000000000000012</v>
      </c>
      <c r="K14" s="16">
        <f>[8]List2!O10</f>
        <v>4.95</v>
      </c>
      <c r="L14" s="19">
        <f>[8]List2!P10</f>
        <v>0</v>
      </c>
      <c r="M14" s="60">
        <f>[8]List2!Q10</f>
        <v>14.350000000000001</v>
      </c>
      <c r="N14" s="103">
        <f>[8]List2!E11</f>
        <v>5.6</v>
      </c>
      <c r="O14" s="102">
        <f>[8]List2!J11</f>
        <v>4.8999999999999986</v>
      </c>
      <c r="P14" s="102">
        <f>[8]List2!O11</f>
        <v>5.8500000000000005</v>
      </c>
      <c r="Q14" s="103">
        <f>[8]List2!P11</f>
        <v>0</v>
      </c>
      <c r="R14" s="103">
        <f>[8]List2!Q11</f>
        <v>16.349999999999998</v>
      </c>
      <c r="S14" s="64">
        <f>[8]List2!R11</f>
        <v>47</v>
      </c>
      <c r="T14" s="1"/>
    </row>
    <row r="15" spans="1:20" ht="15" thickBot="1">
      <c r="A15" s="4">
        <v>6</v>
      </c>
      <c r="B15" s="23" t="str">
        <f>[8]List2!B21</f>
        <v>Míková Eliška - 2009</v>
      </c>
      <c r="C15" s="65" t="str">
        <f>[8]List1!C13</f>
        <v>GSK Tábor</v>
      </c>
      <c r="D15" s="21">
        <f>[8]List2!E21</f>
        <v>3.1</v>
      </c>
      <c r="E15" s="29">
        <f>[8]List2!J21</f>
        <v>4.5000000000000009</v>
      </c>
      <c r="F15" s="30">
        <f>[8]List2!O21</f>
        <v>4.3999999999999986</v>
      </c>
      <c r="G15" s="22">
        <f>[8]List2!P21</f>
        <v>0</v>
      </c>
      <c r="H15" s="68">
        <f>[8]List2!Q21</f>
        <v>12</v>
      </c>
      <c r="I15" s="69">
        <f>[8]List2!E22</f>
        <v>2.1</v>
      </c>
      <c r="J15" s="104">
        <f>[8]List2!J22</f>
        <v>2.6000000000000005</v>
      </c>
      <c r="K15" s="105">
        <f>[8]List2!O22</f>
        <v>3.4499999999999984</v>
      </c>
      <c r="L15" s="21">
        <f>[8]List2!P22</f>
        <v>0</v>
      </c>
      <c r="M15" s="67">
        <f>[8]List2!Q22</f>
        <v>8.1499999999999986</v>
      </c>
      <c r="N15" s="106">
        <f>[8]List2!E23</f>
        <v>2.8</v>
      </c>
      <c r="O15" s="107">
        <f>[8]List2!J23</f>
        <v>3.6500000000000004</v>
      </c>
      <c r="P15" s="107">
        <f>[8]List2!O23</f>
        <v>4.4000000000000004</v>
      </c>
      <c r="Q15" s="106">
        <f>[8]List2!P23</f>
        <v>0</v>
      </c>
      <c r="R15" s="106">
        <f>[8]List2!Q23</f>
        <v>10.850000000000001</v>
      </c>
      <c r="S15" s="71">
        <f>[8]List2!R23</f>
        <v>31</v>
      </c>
      <c r="T15" s="1"/>
    </row>
    <row r="16" spans="1:20" ht="15" thickBo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>
      <c r="A17" s="41"/>
      <c r="B17" s="11"/>
      <c r="C17" s="41"/>
      <c r="D17" s="181" t="str">
        <f>D8</f>
        <v>Míč</v>
      </c>
      <c r="E17" s="182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5" thickBot="1">
      <c r="A18" s="43" t="s">
        <v>4</v>
      </c>
      <c r="B18" s="75" t="s">
        <v>5</v>
      </c>
      <c r="C18" s="76" t="s">
        <v>6</v>
      </c>
      <c r="D18" s="183" t="s">
        <v>11</v>
      </c>
      <c r="E18" s="18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>
      <c r="A19" s="77">
        <v>1</v>
      </c>
      <c r="B19" s="78" t="str">
        <f>[8]List2!B12</f>
        <v>Arutiunian Vira - 2010</v>
      </c>
      <c r="C19" s="79" t="str">
        <f>[8]List1!C10</f>
        <v>SK MG Máj České Budějovice</v>
      </c>
      <c r="D19" s="108">
        <f>[8]List2!Q12</f>
        <v>18.200000000000003</v>
      </c>
      <c r="E19" s="8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>
      <c r="A20" s="82">
        <v>2</v>
      </c>
      <c r="B20" s="5" t="str">
        <f>[8]List2!B9</f>
        <v>Kuchtová Tereza - 2009</v>
      </c>
      <c r="C20" s="83" t="str">
        <f>[8]List1!C9</f>
        <v>RG Proactive Milevsko</v>
      </c>
      <c r="D20" s="109">
        <f>[8]List2!Q9</f>
        <v>16.299999999999997</v>
      </c>
      <c r="E20" s="85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>
      <c r="A21" s="82">
        <v>3</v>
      </c>
      <c r="B21" s="5" t="str">
        <f>[8]List2!B18</f>
        <v>Permedlová Nikola - 2009</v>
      </c>
      <c r="C21" s="83" t="str">
        <f>[8]List1!C12</f>
        <v>RG Proactive Milevsko</v>
      </c>
      <c r="D21" s="109">
        <f>[8]List2!Q18</f>
        <v>16.25</v>
      </c>
      <c r="E21" s="85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>
      <c r="A22" s="82">
        <v>4</v>
      </c>
      <c r="B22" s="5" t="str">
        <f>[8]List2!B15</f>
        <v>Posavádová Stella - 2010</v>
      </c>
      <c r="C22" s="83" t="str">
        <f>[8]List1!C11</f>
        <v>SK MG Máj České Budějovice</v>
      </c>
      <c r="D22" s="109">
        <f>[8]List2!Q15</f>
        <v>14.85</v>
      </c>
      <c r="E22" s="85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>
      <c r="A23" s="82">
        <v>5</v>
      </c>
      <c r="B23" s="5" t="str">
        <f>[8]List2!B24</f>
        <v>Fedáková Johana - 2010</v>
      </c>
      <c r="C23" s="83" t="str">
        <f>[8]List1!C14</f>
        <v>TJ Sokol Bernartice</v>
      </c>
      <c r="D23" s="109">
        <f>[8]List2!Q24</f>
        <v>14.299999999999999</v>
      </c>
      <c r="E23" s="85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5" thickBot="1">
      <c r="A24" s="86">
        <v>6</v>
      </c>
      <c r="B24" s="6" t="str">
        <f>[8]List2!B21</f>
        <v>Míková Eliška - 2009</v>
      </c>
      <c r="C24" s="87" t="str">
        <f>[8]List1!C13</f>
        <v>GSK Tábor</v>
      </c>
      <c r="D24" s="110">
        <f>[8]List2!Q21</f>
        <v>12</v>
      </c>
      <c r="E24" s="89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5" thickBo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>
      <c r="A28" s="41"/>
      <c r="B28" s="11"/>
      <c r="C28" s="41"/>
      <c r="D28" s="181" t="str">
        <f>I8</f>
        <v>Stuha</v>
      </c>
      <c r="E28" s="182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5" thickBot="1">
      <c r="A29" s="43" t="s">
        <v>4</v>
      </c>
      <c r="B29" s="75" t="s">
        <v>5</v>
      </c>
      <c r="C29" s="76" t="s">
        <v>6</v>
      </c>
      <c r="D29" s="183" t="s">
        <v>11</v>
      </c>
      <c r="E29" s="184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>
      <c r="A30" s="77">
        <v>1</v>
      </c>
      <c r="B30" s="78" t="str">
        <f>[8]List2!B15</f>
        <v>Posavádová Stella - 2010</v>
      </c>
      <c r="C30" s="79" t="str">
        <f>[8]List1!C11</f>
        <v>SK MG Máj České Budějovice</v>
      </c>
      <c r="D30" s="108">
        <f>[8]List2!Q16</f>
        <v>17.249999999999996</v>
      </c>
      <c r="E30" s="8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>
      <c r="A31" s="82">
        <v>2</v>
      </c>
      <c r="B31" s="5" t="str">
        <f>[8]List2!B12</f>
        <v>Arutiunian Vira - 2010</v>
      </c>
      <c r="C31" s="83" t="str">
        <f>[8]List1!C10</f>
        <v>SK MG Máj České Budějovice</v>
      </c>
      <c r="D31" s="109">
        <f>[8]List2!Q13</f>
        <v>16.05</v>
      </c>
      <c r="E31" s="85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>
      <c r="A32" s="82">
        <v>3</v>
      </c>
      <c r="B32" s="5" t="str">
        <f>[8]List2!B24</f>
        <v>Fedáková Johana - 2010</v>
      </c>
      <c r="C32" s="83" t="str">
        <f>[8]List1!C14</f>
        <v>TJ Sokol Bernartice</v>
      </c>
      <c r="D32" s="109">
        <f>[8]List2!Q25</f>
        <v>15.950000000000003</v>
      </c>
      <c r="E32" s="8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>
      <c r="A33" s="82">
        <v>4</v>
      </c>
      <c r="B33" s="5" t="str">
        <f>[8]List2!B18</f>
        <v>Permedlová Nikola - 2009</v>
      </c>
      <c r="C33" s="83" t="str">
        <f>[8]List1!C12</f>
        <v>RG Proactive Milevsko</v>
      </c>
      <c r="D33" s="109">
        <f>[8]List2!Q19</f>
        <v>15.2</v>
      </c>
      <c r="E33" s="85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>
      <c r="A34" s="82">
        <v>5</v>
      </c>
      <c r="B34" s="5" t="str">
        <f>[8]List2!B9</f>
        <v>Kuchtová Tereza - 2009</v>
      </c>
      <c r="C34" s="83" t="str">
        <f>[8]List1!C9</f>
        <v>RG Proactive Milevsko</v>
      </c>
      <c r="D34" s="109">
        <f>[8]List2!Q10</f>
        <v>14.350000000000001</v>
      </c>
      <c r="E34" s="85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5" thickBot="1">
      <c r="A35" s="86">
        <v>6</v>
      </c>
      <c r="B35" s="6" t="str">
        <f>[8]List2!B21</f>
        <v>Míková Eliška - 2009</v>
      </c>
      <c r="C35" s="87" t="str">
        <f>[8]List1!C13</f>
        <v>GSK Tábor</v>
      </c>
      <c r="D35" s="110">
        <f>[8]List2!Q22</f>
        <v>8.1499999999999986</v>
      </c>
      <c r="E35" s="89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5" thickBo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>
      <c r="A38" s="41"/>
      <c r="B38" s="11"/>
      <c r="C38" s="41"/>
      <c r="D38" s="181" t="str">
        <f>N8</f>
        <v>Lib.náčiní</v>
      </c>
      <c r="E38" s="182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5" thickBot="1">
      <c r="A39" s="43" t="s">
        <v>4</v>
      </c>
      <c r="B39" s="75" t="s">
        <v>5</v>
      </c>
      <c r="C39" s="76" t="s">
        <v>6</v>
      </c>
      <c r="D39" s="183" t="s">
        <v>11</v>
      </c>
      <c r="E39" s="184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>
      <c r="A40" s="77">
        <v>1</v>
      </c>
      <c r="B40" s="78" t="str">
        <f>[8]List2!B12</f>
        <v>Arutiunian Vira - 2010</v>
      </c>
      <c r="C40" s="79" t="str">
        <f>[8]List1!C10</f>
        <v>SK MG Máj České Budějovice</v>
      </c>
      <c r="D40" s="108">
        <f>[8]List2!Q14</f>
        <v>20.950000000000003</v>
      </c>
      <c r="E40" s="8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>
      <c r="A41" s="82">
        <v>2</v>
      </c>
      <c r="B41" s="5" t="str">
        <f>[8]List2!B15</f>
        <v>Posavádová Stella - 2010</v>
      </c>
      <c r="C41" s="83" t="str">
        <f>[8]List1!C11</f>
        <v>SK MG Máj České Budějovice</v>
      </c>
      <c r="D41" s="109">
        <f>[8]List2!Q17</f>
        <v>18.5</v>
      </c>
      <c r="E41" s="85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>
      <c r="A42" s="82">
        <v>3</v>
      </c>
      <c r="B42" s="5" t="str">
        <f>[8]List2!B18</f>
        <v>Permedlová Nikola - 2009</v>
      </c>
      <c r="C42" s="83" t="str">
        <f>[8]List1!C12</f>
        <v>RG Proactive Milevsko</v>
      </c>
      <c r="D42" s="109">
        <f>[8]List2!Q20</f>
        <v>18.45</v>
      </c>
      <c r="E42" s="85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>
      <c r="A43" s="82">
        <v>4</v>
      </c>
      <c r="B43" s="5" t="str">
        <f>[8]List2!B24</f>
        <v>Fedáková Johana - 2010</v>
      </c>
      <c r="C43" s="83" t="str">
        <f>[8]List1!C14</f>
        <v>TJ Sokol Bernartice</v>
      </c>
      <c r="D43" s="109">
        <f>[8]List2!Q26</f>
        <v>17.75</v>
      </c>
      <c r="E43" s="85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>
      <c r="A44" s="82">
        <v>5</v>
      </c>
      <c r="B44" s="5" t="str">
        <f>[8]List2!B9</f>
        <v>Kuchtová Tereza - 2009</v>
      </c>
      <c r="C44" s="83" t="str">
        <f>[8]List1!C9</f>
        <v>RG Proactive Milevsko</v>
      </c>
      <c r="D44" s="109">
        <f>[8]List2!Q11</f>
        <v>16.349999999999998</v>
      </c>
      <c r="E44" s="8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5" thickBot="1">
      <c r="A45" s="86">
        <v>6</v>
      </c>
      <c r="B45" s="6" t="str">
        <f>[8]List2!B21</f>
        <v>Míková Eliška - 2009</v>
      </c>
      <c r="C45" s="87" t="str">
        <f>[8]List1!C13</f>
        <v>GSK Tábor</v>
      </c>
      <c r="D45" s="110">
        <f>[8]List2!Q23</f>
        <v>10.850000000000001</v>
      </c>
      <c r="E45" s="89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</sheetData>
  <mergeCells count="9">
    <mergeCell ref="N8:R8"/>
    <mergeCell ref="D17:E17"/>
    <mergeCell ref="D18:E18"/>
    <mergeCell ref="D28:E28"/>
    <mergeCell ref="D29:E29"/>
    <mergeCell ref="D38:E38"/>
    <mergeCell ref="D39:E39"/>
    <mergeCell ref="D8:H8"/>
    <mergeCell ref="I8:M8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List1</vt:lpstr>
      <vt:lpstr>List2</vt:lpstr>
      <vt:lpstr>List3</vt:lpstr>
      <vt:lpstr>List4</vt:lpstr>
      <vt:lpstr>List5</vt:lpstr>
      <vt:lpstr>List6</vt:lpstr>
      <vt:lpstr>List7</vt:lpstr>
      <vt:lpstr>List8</vt:lpstr>
      <vt:lpstr>List9</vt:lpstr>
      <vt:lpstr>List10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Rambousková Andrea</dc:creator>
  <cp:lastModifiedBy>User</cp:lastModifiedBy>
  <cp:lastPrinted>2024-04-27T18:14:33Z</cp:lastPrinted>
  <dcterms:created xsi:type="dcterms:W3CDTF">2024-04-27T17:29:13Z</dcterms:created>
  <dcterms:modified xsi:type="dcterms:W3CDTF">2024-04-27T18:14:41Z</dcterms:modified>
</cp:coreProperties>
</file>